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17020" windowHeight="10720" activeTab="2"/>
  </bookViews>
  <sheets>
    <sheet name="Dec21" sheetId="1" r:id="rId1"/>
    <sheet name="Feb 2022" sheetId="3" r:id="rId2"/>
    <sheet name="Non-Budget Maintenance for 2022" sheetId="2" r:id="rId3"/>
  </sheets>
  <definedNames>
    <definedName name="_xlnm.Print_Titles" localSheetId="0">'Dec21'!$1:$5</definedName>
    <definedName name="_xlnm.Print_Titles" localSheetId="1">'Feb 2022'!$1:$5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99" i="3"/>
  <c r="G99"/>
  <c r="G97" l="1"/>
  <c r="H97"/>
  <c r="H89"/>
  <c r="G89"/>
  <c r="H50"/>
  <c r="H92" s="1"/>
  <c r="G50"/>
  <c r="F50"/>
  <c r="E50"/>
  <c r="F18"/>
  <c r="E18"/>
  <c r="A1" i="2"/>
  <c r="B6"/>
  <c r="C6"/>
  <c r="B7" s="1"/>
  <c r="H97" i="1"/>
  <c r="H89"/>
  <c r="G89"/>
  <c r="H50"/>
  <c r="H92" s="1"/>
  <c r="G50"/>
  <c r="G92" s="1"/>
  <c r="F50"/>
  <c r="E50"/>
  <c r="F18"/>
  <c r="F91" s="1"/>
  <c r="H96" s="1"/>
  <c r="H99" s="1"/>
  <c r="E18"/>
  <c r="E91" s="1"/>
  <c r="G96" s="1"/>
  <c r="G99" s="1"/>
  <c r="F91" i="3" l="1"/>
  <c r="E91"/>
  <c r="H96"/>
  <c r="G92"/>
  <c r="G96" l="1"/>
</calcChain>
</file>

<file path=xl/sharedStrings.xml><?xml version="1.0" encoding="utf-8"?>
<sst xmlns="http://schemas.openxmlformats.org/spreadsheetml/2006/main" count="250" uniqueCount="132">
  <si>
    <t>ACTUAL &amp; BUDGET  2021</t>
  </si>
  <si>
    <t>Income</t>
  </si>
  <si>
    <t xml:space="preserve">Income </t>
  </si>
  <si>
    <t>Expenses</t>
  </si>
  <si>
    <t>Budget</t>
  </si>
  <si>
    <t>Actual</t>
  </si>
  <si>
    <t>Acct #</t>
  </si>
  <si>
    <t xml:space="preserve">     </t>
  </si>
  <si>
    <t>Notes</t>
  </si>
  <si>
    <t>General Income</t>
  </si>
  <si>
    <t>Membership Dues</t>
  </si>
  <si>
    <t>823 @ $125 +2 @ $110</t>
  </si>
  <si>
    <t>Transfer&amp; Service Fee</t>
  </si>
  <si>
    <t>*to land fund</t>
  </si>
  <si>
    <t>Mbrship Sold by Club</t>
  </si>
  <si>
    <t>Investment Income</t>
  </si>
  <si>
    <t>Mbr Dues Late Penalty</t>
  </si>
  <si>
    <t xml:space="preserve">*to land fund </t>
  </si>
  <si>
    <t>Gifts &amp; Donations</t>
  </si>
  <si>
    <t>4th of July and Christmas Basket</t>
  </si>
  <si>
    <t>Instructor Range Fees</t>
  </si>
  <si>
    <t>Other Income</t>
  </si>
  <si>
    <t>Other Income - Hay Bales</t>
  </si>
  <si>
    <t>Advertising Inc (Target)</t>
  </si>
  <si>
    <t>Total General Income</t>
  </si>
  <si>
    <t>Inc</t>
  </si>
  <si>
    <t>Exp</t>
  </si>
  <si>
    <t>Activity Income</t>
  </si>
  <si>
    <t>Muzzle Loader</t>
  </si>
  <si>
    <t>High Power Rifle Match</t>
  </si>
  <si>
    <t>Single Shot Rifle</t>
  </si>
  <si>
    <t>.22 Rifle Matches 100yd</t>
  </si>
  <si>
    <t>Indoor Air Rifle</t>
  </si>
  <si>
    <t>Cowboy Shoot</t>
  </si>
  <si>
    <t xml:space="preserve">BR 50 International </t>
  </si>
  <si>
    <t>Family Events</t>
  </si>
  <si>
    <t>Skeet &amp; Trap Daily</t>
  </si>
  <si>
    <t>Exp = targets @.075 each + 10%</t>
  </si>
  <si>
    <t>Skeet &amp; Trap Equipment Expense</t>
  </si>
  <si>
    <t>Skeet Matches</t>
  </si>
  <si>
    <t>Trap Matches</t>
  </si>
  <si>
    <t>Bolt Action Military</t>
  </si>
  <si>
    <t>Big 50 Trap Matches</t>
  </si>
  <si>
    <t>Five Stand</t>
  </si>
  <si>
    <t>IDPA Pistol</t>
  </si>
  <si>
    <t>Steel Challenge</t>
  </si>
  <si>
    <t>Defensive Rifle Matches</t>
  </si>
  <si>
    <t>Archery Income</t>
  </si>
  <si>
    <t>LAKES &amp; PONDS EXP</t>
  </si>
  <si>
    <t>Outdoor Air Gun</t>
  </si>
  <si>
    <t>Meetings Dinners</t>
  </si>
  <si>
    <t>Pop</t>
  </si>
  <si>
    <t>Independence Day Fireworks</t>
  </si>
  <si>
    <t xml:space="preserve"> </t>
  </si>
  <si>
    <t>Independence Day Food</t>
  </si>
  <si>
    <t>Fireworks Raffle</t>
  </si>
  <si>
    <t>based on 3 gun raffle</t>
  </si>
  <si>
    <t>Christmas Basket Expense</t>
  </si>
  <si>
    <t>Gate Keyfob &amp; Prox Cards</t>
  </si>
  <si>
    <t>Clubhouse Rental</t>
  </si>
  <si>
    <t>Total Activity Income&amp;Expense</t>
  </si>
  <si>
    <t>Operating Expenses</t>
  </si>
  <si>
    <t>Accounting Expense</t>
  </si>
  <si>
    <t>3%  -  last increase was 2018 per committee</t>
  </si>
  <si>
    <t>B.O.D. Expense</t>
  </si>
  <si>
    <t>Rural Fire Fund &amp; Fire Protection</t>
  </si>
  <si>
    <t>City of Coweta Fire service 750.00.</t>
  </si>
  <si>
    <t>Bank Service Charges</t>
  </si>
  <si>
    <t>Dues &amp; Subscriptions</t>
  </si>
  <si>
    <t>Insurance</t>
  </si>
  <si>
    <t>Janitorial, Service&amp;Supplies Exp</t>
  </si>
  <si>
    <t>Legal Fees Expense</t>
  </si>
  <si>
    <t>Retainer for legal services</t>
  </si>
  <si>
    <t>Membership Services</t>
  </si>
  <si>
    <t>Postage Expense</t>
  </si>
  <si>
    <t>Office Supplies Expense</t>
  </si>
  <si>
    <t>R/P Range Material Expense</t>
  </si>
  <si>
    <t>Building Maint. Expense</t>
  </si>
  <si>
    <t>Rifle/Pistol Bldg Rehab</t>
  </si>
  <si>
    <t>Trap Building Rehab</t>
  </si>
  <si>
    <t>Skeet Ops Bldg Rehab</t>
  </si>
  <si>
    <t>Grounds Maint. Expense</t>
  </si>
  <si>
    <t>mowing/machine maintenance increase to $15.00</t>
  </si>
  <si>
    <t>Roads, Ditches &amp; Culverts</t>
  </si>
  <si>
    <t>Machine Maint. Expense</t>
  </si>
  <si>
    <t>Mowing Contract Expense</t>
  </si>
  <si>
    <t>16 Mowings @ $800.00 - contract is for 12</t>
  </si>
  <si>
    <t>Depreciation Expense</t>
  </si>
  <si>
    <t>Sick Bay Expense</t>
  </si>
  <si>
    <t>Firearms Training &amp; Safety Exp</t>
  </si>
  <si>
    <t>Web Site</t>
  </si>
  <si>
    <t>Newsletter Expense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</si>
  <si>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</si>
  <si>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State &amp; Federal Tax Expense</t>
  </si>
  <si>
    <t>Ad Valorem Tax Expense</t>
  </si>
  <si>
    <t>Property tax</t>
  </si>
  <si>
    <t>Wagoner Co. BPP Tax</t>
  </si>
  <si>
    <t>Business personal property tax</t>
  </si>
  <si>
    <t>Telephone Expense</t>
  </si>
  <si>
    <t>Propane Expense</t>
  </si>
  <si>
    <t>Electric Expense</t>
  </si>
  <si>
    <t>Water Expense</t>
  </si>
  <si>
    <t>Refuse Expense</t>
  </si>
  <si>
    <t>Total Operating Expense</t>
  </si>
  <si>
    <t>Total Club Income</t>
  </si>
  <si>
    <t>Total Club Expense</t>
  </si>
  <si>
    <t>Net Income</t>
  </si>
  <si>
    <t>*Land fund, CD int rolled</t>
  </si>
  <si>
    <t xml:space="preserve">  </t>
  </si>
  <si>
    <t>Budget  Available Net Income</t>
  </si>
  <si>
    <t>TOTAL</t>
  </si>
  <si>
    <t>General Berm Maintenance - Bobcat work</t>
  </si>
  <si>
    <t>Berm Maintenance</t>
  </si>
  <si>
    <t>Periodic maintenance</t>
  </si>
  <si>
    <t>Ditch &amp; Culvert Maintenance</t>
  </si>
  <si>
    <t>On going road maintenance</t>
  </si>
  <si>
    <t>Gravel for road, parking, and range surfaces.</t>
  </si>
  <si>
    <t>Plywood, stringers, and new gravel</t>
  </si>
  <si>
    <t>Pistol Range safety wall</t>
  </si>
  <si>
    <t>NOTES</t>
  </si>
  <si>
    <t>ACTUAL COST</t>
  </si>
  <si>
    <t>YEAR LISTED</t>
  </si>
  <si>
    <t>PROJECT DESCRIPTION</t>
  </si>
  <si>
    <t>Estimated Grounds Maintenance Cost</t>
  </si>
  <si>
    <t>Estimated Building Maintenance Cost</t>
  </si>
  <si>
    <t>Exp = targets @.085 each + 10%</t>
  </si>
  <si>
    <t>820 @ $150 +5 @ $137.50</t>
  </si>
  <si>
    <t>5 @ $1850.00</t>
  </si>
  <si>
    <t>Need to find replacement</t>
  </si>
  <si>
    <t>4521.62 current reserve</t>
  </si>
  <si>
    <t>completed</t>
  </si>
  <si>
    <t>Budget 2022 Ver 2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</si>
</sst>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m\ d\,\ yyyy;@"/>
    <numFmt numFmtId="165" formatCode="&quot;$&quot;#,##0.00"/>
  </numFmts>
  <fonts count="1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color rgb="FFC00000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0"/>
      <color rgb="FF00B050"/>
      <name val="Arial"/>
      <family val="2"/>
    </font>
    <font>
      <sz val="18"/>
      <name val="Arial"/>
      <family val="2"/>
    </font>
    <font>
      <sz val="14"/>
      <name val="Arial"/>
      <family val="2"/>
    </font>
    <font>
      <sz val="10"/>
      <color indexed="62"/>
      <name val="Arial"/>
      <family val="2"/>
    </font>
    <font>
      <sz val="8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164" fontId="2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3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43" fontId="1" fillId="0" borderId="0" xfId="0" applyNumberFormat="1" applyFont="1"/>
    <xf numFmtId="43" fontId="3" fillId="0" borderId="0" xfId="0" applyNumberFormat="1" applyFont="1"/>
    <xf numFmtId="0" fontId="1" fillId="0" borderId="0" xfId="0" applyFont="1" applyAlignment="1">
      <alignment horizontal="left" vertical="center" wrapText="1"/>
    </xf>
    <xf numFmtId="39" fontId="1" fillId="0" borderId="0" xfId="0" applyNumberFormat="1" applyFont="1"/>
    <xf numFmtId="39" fontId="2" fillId="0" borderId="0" xfId="0" applyNumberFormat="1" applyFont="1"/>
    <xf numFmtId="0" fontId="4" fillId="0" borderId="0" xfId="0" applyFont="1"/>
    <xf numFmtId="9" fontId="4" fillId="0" borderId="0" xfId="0" applyNumberFormat="1" applyFont="1" applyAlignment="1">
      <alignment horizontal="left" vertical="center" wrapText="1"/>
    </xf>
    <xf numFmtId="9" fontId="1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center"/>
    </xf>
    <xf numFmtId="43" fontId="5" fillId="0" borderId="0" xfId="0" applyNumberFormat="1" applyFont="1" applyAlignment="1">
      <alignment horizontal="left"/>
    </xf>
    <xf numFmtId="0" fontId="5" fillId="0" borderId="0" xfId="0" applyFont="1"/>
    <xf numFmtId="43" fontId="1" fillId="0" borderId="0" xfId="0" applyNumberFormat="1" applyFont="1" applyAlignment="1">
      <alignment horizontal="left"/>
    </xf>
    <xf numFmtId="39" fontId="1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44" fontId="1" fillId="0" borderId="0" xfId="0" applyNumberFormat="1" applyFont="1" applyAlignment="1">
      <alignment horizontal="right"/>
    </xf>
    <xf numFmtId="43" fontId="2" fillId="0" borderId="0" xfId="0" applyNumberFormat="1" applyFont="1"/>
    <xf numFmtId="43" fontId="2" fillId="0" borderId="0" xfId="0" applyNumberFormat="1" applyFont="1" applyAlignment="1">
      <alignment horizontal="right"/>
    </xf>
    <xf numFmtId="0" fontId="1" fillId="0" borderId="0" xfId="1"/>
    <xf numFmtId="0" fontId="1" fillId="0" borderId="0" xfId="1" applyAlignment="1">
      <alignment horizontal="justify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center" vertical="top"/>
    </xf>
    <xf numFmtId="0" fontId="5" fillId="0" borderId="0" xfId="1" applyFont="1" applyBorder="1" applyAlignment="1">
      <alignment horizontal="justify"/>
    </xf>
    <xf numFmtId="0" fontId="6" fillId="0" borderId="0" xfId="1" applyFont="1" applyBorder="1" applyAlignment="1">
      <alignment horizontal="justify"/>
    </xf>
    <xf numFmtId="0" fontId="7" fillId="0" borderId="0" xfId="1" applyFont="1" applyAlignment="1" applyProtection="1">
      <alignment horizontal="center" vertical="center"/>
      <protection locked="0"/>
    </xf>
    <xf numFmtId="0" fontId="1" fillId="0" borderId="0" xfId="1" applyFont="1" applyBorder="1" applyAlignment="1">
      <alignment horizontal="justify"/>
    </xf>
    <xf numFmtId="0" fontId="1" fillId="0" borderId="0" xfId="1" applyFont="1" applyBorder="1" applyAlignment="1">
      <alignment horizontal="center" vertical="center"/>
    </xf>
    <xf numFmtId="0" fontId="1" fillId="0" borderId="0" xfId="1" applyFont="1" applyFill="1" applyBorder="1" applyAlignment="1" applyProtection="1">
      <alignment horizontal="center" vertical="center"/>
      <protection locked="0"/>
    </xf>
    <xf numFmtId="3" fontId="1" fillId="0" borderId="1" xfId="1" applyNumberFormat="1" applyFont="1" applyFill="1" applyBorder="1" applyAlignment="1" applyProtection="1">
      <alignment horizontal="center" vertical="center"/>
      <protection locked="0"/>
    </xf>
    <xf numFmtId="0" fontId="1" fillId="0" borderId="1" xfId="1" applyFont="1" applyFill="1" applyBorder="1" applyAlignment="1" applyProtection="1">
      <alignment horizontal="center" vertical="center" wrapText="1"/>
      <protection locked="0"/>
    </xf>
    <xf numFmtId="0" fontId="8" fillId="0" borderId="0" xfId="1" applyFont="1" applyBorder="1" applyAlignment="1">
      <alignment horizontal="justify"/>
    </xf>
    <xf numFmtId="3" fontId="1" fillId="0" borderId="1" xfId="1" applyNumberFormat="1" applyFont="1" applyBorder="1" applyAlignment="1" applyProtection="1">
      <alignment horizontal="center" vertical="center"/>
      <protection locked="0"/>
    </xf>
    <xf numFmtId="0" fontId="9" fillId="0" borderId="0" xfId="1" applyFont="1"/>
    <xf numFmtId="0" fontId="1" fillId="0" borderId="1" xfId="1" applyFont="1" applyBorder="1" applyAlignment="1" applyProtection="1">
      <alignment horizontal="left" vertical="center" wrapText="1"/>
      <protection locked="0"/>
    </xf>
    <xf numFmtId="0" fontId="1" fillId="0" borderId="1" xfId="1" applyFont="1" applyBorder="1" applyAlignment="1" applyProtection="1">
      <alignment horizontal="center" vertical="center" wrapText="1"/>
      <protection locked="0"/>
    </xf>
    <xf numFmtId="4" fontId="10" fillId="0" borderId="1" xfId="1" applyNumberFormat="1" applyFont="1" applyBorder="1" applyAlignment="1" applyProtection="1">
      <alignment horizontal="center" vertical="center" wrapText="1"/>
      <protection locked="0"/>
    </xf>
    <xf numFmtId="4" fontId="5" fillId="0" borderId="1" xfId="1" applyNumberFormat="1" applyFont="1" applyBorder="1" applyAlignment="1" applyProtection="1">
      <alignment horizontal="center" vertical="center" wrapText="1"/>
      <protection locked="0"/>
    </xf>
    <xf numFmtId="4" fontId="1" fillId="0" borderId="1" xfId="1" applyNumberFormat="1" applyFont="1" applyBorder="1" applyAlignment="1" applyProtection="1">
      <alignment horizontal="center" vertical="center" wrapText="1"/>
      <protection locked="0"/>
    </xf>
    <xf numFmtId="49" fontId="1" fillId="0" borderId="1" xfId="1" applyNumberFormat="1" applyFont="1" applyBorder="1" applyAlignment="1" applyProtection="1">
      <alignment horizontal="left" vertical="center" wrapText="1"/>
      <protection locked="0"/>
    </xf>
    <xf numFmtId="0" fontId="2" fillId="0" borderId="1" xfId="1" applyFont="1" applyBorder="1" applyAlignment="1" applyProtection="1">
      <alignment horizontal="center" vertical="center" wrapText="1"/>
      <protection locked="0"/>
    </xf>
    <xf numFmtId="165" fontId="5" fillId="0" borderId="0" xfId="1" applyNumberFormat="1" applyFont="1" applyBorder="1" applyAlignment="1" applyProtection="1">
      <alignment horizontal="center" vertical="center" wrapText="1"/>
      <protection locked="0"/>
    </xf>
    <xf numFmtId="49" fontId="2" fillId="0" borderId="1" xfId="1" applyNumberFormat="1" applyFont="1" applyBorder="1" applyAlignment="1" applyProtection="1">
      <alignment horizontal="center" vertical="center" wrapText="1"/>
      <protection locked="0"/>
    </xf>
    <xf numFmtId="43" fontId="5" fillId="0" borderId="0" xfId="0" applyNumberFormat="1" applyFont="1"/>
    <xf numFmtId="0" fontId="5" fillId="0" borderId="0" xfId="0" applyFont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16"/>
  <sheetViews>
    <sheetView zoomScaleNormal="100" workbookViewId="0">
      <pane ySplit="5" topLeftCell="A6" activePane="bottomLeft" state="frozenSplit"/>
      <selection pane="bottomLeft" activeCell="E93" sqref="E93"/>
    </sheetView>
  </sheetViews>
  <sheetFormatPr defaultRowHeight="12.5"/>
  <cols>
    <col min="1" max="1" width="6" style="1" customWidth="1"/>
    <col min="2" max="2" width="7.54296875" style="2" customWidth="1"/>
    <col min="3" max="3" width="28.7265625" style="4" customWidth="1"/>
    <col min="4" max="4" width="1.7265625" style="4" hidden="1" customWidth="1"/>
    <col min="5" max="5" width="14.7265625" style="4" customWidth="1"/>
    <col min="6" max="6" width="13.26953125" style="4" customWidth="1"/>
    <col min="7" max="7" width="13.7265625" style="4" customWidth="1"/>
    <col min="8" max="8" width="13" style="4" customWidth="1"/>
    <col min="9" max="9" width="42.7265625" style="4" customWidth="1"/>
  </cols>
  <sheetData>
    <row r="1" spans="1:9" ht="13">
      <c r="C1" s="3"/>
      <c r="E1" s="3"/>
    </row>
    <row r="2" spans="1:9" ht="13">
      <c r="B2" s="3" t="s">
        <v>0</v>
      </c>
      <c r="C2" s="3"/>
      <c r="E2" s="3"/>
    </row>
    <row r="3" spans="1:9" ht="13">
      <c r="C3" s="5"/>
      <c r="D3" s="5"/>
      <c r="E3" s="6" t="s">
        <v>1</v>
      </c>
      <c r="F3" s="6" t="s">
        <v>2</v>
      </c>
      <c r="G3" s="6" t="s">
        <v>3</v>
      </c>
      <c r="H3" s="6" t="s">
        <v>3</v>
      </c>
      <c r="I3" s="6"/>
    </row>
    <row r="4" spans="1:9" ht="13">
      <c r="A4" s="6"/>
      <c r="C4" s="5">
        <v>44561</v>
      </c>
      <c r="D4" s="5"/>
      <c r="E4" s="6" t="s">
        <v>4</v>
      </c>
      <c r="F4" s="6" t="s">
        <v>5</v>
      </c>
      <c r="G4" s="6" t="s">
        <v>4</v>
      </c>
      <c r="H4" s="6" t="s">
        <v>5</v>
      </c>
      <c r="I4" s="6"/>
    </row>
    <row r="5" spans="1:9" ht="13">
      <c r="A5" s="6" t="s">
        <v>6</v>
      </c>
      <c r="C5" s="4" t="s">
        <v>7</v>
      </c>
      <c r="E5" s="6">
        <v>2021</v>
      </c>
      <c r="F5" s="6">
        <v>2021</v>
      </c>
      <c r="G5" s="6">
        <v>2021</v>
      </c>
      <c r="H5" s="6">
        <v>2021</v>
      </c>
      <c r="I5" s="6" t="s">
        <v>8</v>
      </c>
    </row>
    <row r="6" spans="1:9" ht="13">
      <c r="C6" s="6" t="s">
        <v>9</v>
      </c>
      <c r="D6" s="6"/>
      <c r="E6" s="7"/>
      <c r="F6" s="7"/>
      <c r="G6" s="7"/>
      <c r="H6" s="7"/>
      <c r="I6" s="8"/>
    </row>
    <row r="7" spans="1:9">
      <c r="A7" s="1">
        <v>410</v>
      </c>
      <c r="C7" s="4" t="s">
        <v>10</v>
      </c>
      <c r="E7" s="9">
        <v>103095</v>
      </c>
      <c r="F7" s="9">
        <v>102740</v>
      </c>
      <c r="G7" s="10"/>
      <c r="H7" s="9"/>
      <c r="I7" s="11" t="s">
        <v>11</v>
      </c>
    </row>
    <row r="8" spans="1:9">
      <c r="A8" s="1">
        <v>413</v>
      </c>
      <c r="C8" s="4" t="s">
        <v>12</v>
      </c>
      <c r="E8" s="9">
        <v>2000</v>
      </c>
      <c r="F8" s="9">
        <v>1700</v>
      </c>
      <c r="G8" s="9"/>
      <c r="H8" s="9"/>
      <c r="I8" s="11" t="s">
        <v>13</v>
      </c>
    </row>
    <row r="9" spans="1:9">
      <c r="A9" s="1">
        <v>420</v>
      </c>
      <c r="C9" s="4" t="s">
        <v>14</v>
      </c>
      <c r="E9" s="9"/>
      <c r="F9" s="9"/>
      <c r="G9" s="9"/>
      <c r="H9" s="9"/>
      <c r="I9" s="11"/>
    </row>
    <row r="10" spans="1:9">
      <c r="A10" s="1">
        <v>421</v>
      </c>
      <c r="C10" s="4" t="s">
        <v>15</v>
      </c>
      <c r="E10" s="9">
        <v>7500</v>
      </c>
      <c r="F10" s="9">
        <v>6640.19</v>
      </c>
      <c r="G10" s="9"/>
      <c r="H10" s="9"/>
      <c r="I10" s="11"/>
    </row>
    <row r="11" spans="1:9">
      <c r="A11" s="1">
        <v>424</v>
      </c>
      <c r="C11" s="4" t="s">
        <v>16</v>
      </c>
      <c r="E11" s="9">
        <v>2500</v>
      </c>
      <c r="F11" s="9">
        <v>3275</v>
      </c>
      <c r="G11" s="9"/>
      <c r="H11" s="9"/>
      <c r="I11" s="11" t="s">
        <v>17</v>
      </c>
    </row>
    <row r="12" spans="1:9">
      <c r="A12" s="1">
        <v>412</v>
      </c>
      <c r="C12" s="4" t="s">
        <v>18</v>
      </c>
      <c r="E12" s="9">
        <v>14000</v>
      </c>
      <c r="F12" s="9">
        <v>13252.88</v>
      </c>
      <c r="G12" s="9"/>
      <c r="H12" s="9"/>
      <c r="I12" s="11" t="s">
        <v>19</v>
      </c>
    </row>
    <row r="13" spans="1:9">
      <c r="A13" s="1">
        <v>423</v>
      </c>
      <c r="C13" s="4" t="s">
        <v>20</v>
      </c>
      <c r="E13" s="9">
        <v>600</v>
      </c>
      <c r="F13" s="9">
        <v>33</v>
      </c>
      <c r="G13" s="9"/>
      <c r="H13" s="9"/>
      <c r="I13" s="11"/>
    </row>
    <row r="14" spans="1:9">
      <c r="A14" s="1">
        <v>425</v>
      </c>
      <c r="C14" s="4" t="s">
        <v>21</v>
      </c>
      <c r="E14" s="9"/>
      <c r="F14" s="9"/>
      <c r="G14" s="9"/>
      <c r="H14" s="9"/>
      <c r="I14" s="11"/>
    </row>
    <row r="15" spans="1:9">
      <c r="A15" s="1">
        <v>426</v>
      </c>
      <c r="C15" s="4" t="s">
        <v>22</v>
      </c>
      <c r="E15" s="9">
        <v>930</v>
      </c>
      <c r="F15" s="9">
        <v>930</v>
      </c>
      <c r="G15" s="9"/>
      <c r="H15" s="9"/>
      <c r="I15" s="11"/>
    </row>
    <row r="16" spans="1:9">
      <c r="A16" s="1">
        <v>427</v>
      </c>
      <c r="C16" s="4" t="s">
        <v>23</v>
      </c>
      <c r="E16" s="9">
        <v>800</v>
      </c>
      <c r="F16" s="9">
        <v>600</v>
      </c>
      <c r="G16" s="9"/>
      <c r="H16" s="9"/>
      <c r="I16" s="11"/>
    </row>
    <row r="17" spans="1:9">
      <c r="E17" s="12"/>
      <c r="F17" s="12"/>
      <c r="G17" s="12"/>
      <c r="H17" s="12"/>
      <c r="I17" s="11"/>
    </row>
    <row r="18" spans="1:9" ht="13">
      <c r="C18" s="3" t="s">
        <v>24</v>
      </c>
      <c r="D18" s="3"/>
      <c r="E18" s="13">
        <f>SUM(E7:E17)</f>
        <v>131425</v>
      </c>
      <c r="F18" s="13">
        <f>SUM(F7:F17)</f>
        <v>129171.07</v>
      </c>
      <c r="G18" s="13"/>
      <c r="H18" s="12"/>
      <c r="I18" s="11"/>
    </row>
    <row r="19" spans="1:9">
      <c r="E19" s="12"/>
      <c r="F19" s="12"/>
      <c r="G19" s="12"/>
      <c r="H19" s="12"/>
      <c r="I19" s="11"/>
    </row>
    <row r="20" spans="1:9" ht="13">
      <c r="A20" s="6" t="s">
        <v>25</v>
      </c>
      <c r="B20" s="6" t="s">
        <v>26</v>
      </c>
      <c r="C20" s="6" t="s">
        <v>27</v>
      </c>
      <c r="D20" s="6"/>
      <c r="E20" s="12"/>
      <c r="F20" s="12"/>
      <c r="G20" s="12"/>
      <c r="H20" s="12"/>
      <c r="I20" s="11"/>
    </row>
    <row r="21" spans="1:9">
      <c r="A21" s="1">
        <v>701</v>
      </c>
      <c r="B21" s="2">
        <v>801</v>
      </c>
      <c r="C21" s="4" t="s">
        <v>28</v>
      </c>
      <c r="E21" s="9">
        <v>200</v>
      </c>
      <c r="F21" s="9"/>
      <c r="G21" s="9"/>
      <c r="H21" s="9"/>
      <c r="I21" s="11"/>
    </row>
    <row r="22" spans="1:9">
      <c r="A22" s="1">
        <v>702</v>
      </c>
      <c r="B22" s="2">
        <v>802</v>
      </c>
      <c r="C22" s="4" t="s">
        <v>29</v>
      </c>
      <c r="E22" s="9">
        <v>40</v>
      </c>
      <c r="F22" s="9"/>
      <c r="G22" s="9"/>
      <c r="H22" s="9">
        <v>82</v>
      </c>
      <c r="I22" s="11"/>
    </row>
    <row r="23" spans="1:9">
      <c r="A23" s="1">
        <v>703</v>
      </c>
      <c r="B23" s="2">
        <v>803</v>
      </c>
      <c r="C23" s="4" t="s">
        <v>30</v>
      </c>
      <c r="E23" s="9"/>
      <c r="F23" s="9"/>
      <c r="G23" s="9"/>
      <c r="H23" s="9"/>
      <c r="I23" s="11"/>
    </row>
    <row r="24" spans="1:9">
      <c r="A24" s="1">
        <v>705</v>
      </c>
      <c r="B24" s="2">
        <v>805</v>
      </c>
      <c r="C24" s="4" t="s">
        <v>31</v>
      </c>
      <c r="E24" s="9"/>
      <c r="F24" s="9"/>
      <c r="G24" s="9"/>
      <c r="H24" s="9"/>
      <c r="I24" s="11"/>
    </row>
    <row r="25" spans="1:9">
      <c r="A25" s="1">
        <v>706</v>
      </c>
      <c r="B25" s="2">
        <v>806</v>
      </c>
      <c r="C25" s="4" t="s">
        <v>32</v>
      </c>
      <c r="E25" s="9">
        <v>450</v>
      </c>
      <c r="F25" s="9">
        <v>479</v>
      </c>
      <c r="G25" s="9"/>
      <c r="H25" s="9"/>
      <c r="I25" s="11"/>
    </row>
    <row r="26" spans="1:9">
      <c r="A26" s="1">
        <v>707</v>
      </c>
      <c r="B26" s="2">
        <v>807</v>
      </c>
      <c r="C26" s="4" t="s">
        <v>33</v>
      </c>
      <c r="E26" s="9">
        <v>200</v>
      </c>
      <c r="F26" s="9">
        <v>308</v>
      </c>
      <c r="G26" s="9"/>
      <c r="H26" s="9">
        <v>62.89</v>
      </c>
      <c r="I26" s="11"/>
    </row>
    <row r="27" spans="1:9">
      <c r="A27" s="1">
        <v>708</v>
      </c>
      <c r="B27" s="2">
        <v>808</v>
      </c>
      <c r="C27" s="4" t="s">
        <v>34</v>
      </c>
      <c r="E27" s="9">
        <v>250</v>
      </c>
      <c r="F27" s="9">
        <v>592.17999999999995</v>
      </c>
      <c r="G27" s="9"/>
      <c r="H27" s="9"/>
      <c r="I27" s="11"/>
    </row>
    <row r="28" spans="1:9">
      <c r="A28" s="1">
        <v>709</v>
      </c>
      <c r="B28" s="2">
        <v>809</v>
      </c>
      <c r="C28" s="4" t="s">
        <v>35</v>
      </c>
      <c r="E28" s="9"/>
      <c r="F28" s="9">
        <v>100.25</v>
      </c>
      <c r="G28" s="9"/>
      <c r="H28" s="9">
        <v>41.43</v>
      </c>
      <c r="I28" s="11"/>
    </row>
    <row r="29" spans="1:9">
      <c r="A29" s="1">
        <v>710</v>
      </c>
      <c r="B29" s="2">
        <v>810</v>
      </c>
      <c r="C29" s="4" t="s">
        <v>36</v>
      </c>
      <c r="E29" s="9">
        <v>7500</v>
      </c>
      <c r="F29" s="9">
        <v>11242</v>
      </c>
      <c r="G29" s="9">
        <v>4600</v>
      </c>
      <c r="H29" s="9">
        <v>7168.29</v>
      </c>
      <c r="I29" s="11" t="s">
        <v>37</v>
      </c>
    </row>
    <row r="30" spans="1:9">
      <c r="B30" s="2">
        <v>810.5</v>
      </c>
      <c r="C30" s="4" t="s">
        <v>38</v>
      </c>
      <c r="E30" s="9"/>
      <c r="F30" s="9"/>
      <c r="G30" s="9">
        <v>2000</v>
      </c>
      <c r="H30" s="9">
        <v>2863.97</v>
      </c>
      <c r="I30" s="11"/>
    </row>
    <row r="31" spans="1:9">
      <c r="A31" s="1">
        <v>711</v>
      </c>
      <c r="B31" s="2">
        <v>811</v>
      </c>
      <c r="C31" s="4" t="s">
        <v>39</v>
      </c>
      <c r="E31" s="9"/>
      <c r="F31" s="9"/>
      <c r="G31" s="9"/>
      <c r="H31" s="9"/>
      <c r="I31" s="11"/>
    </row>
    <row r="32" spans="1:9">
      <c r="A32" s="1">
        <v>712</v>
      </c>
      <c r="B32" s="2">
        <v>812</v>
      </c>
      <c r="C32" s="4" t="s">
        <v>40</v>
      </c>
      <c r="E32" s="9">
        <v>2475</v>
      </c>
      <c r="F32" s="9">
        <v>2762</v>
      </c>
      <c r="G32" s="9">
        <v>1575</v>
      </c>
      <c r="H32" s="9">
        <v>1991.25</v>
      </c>
      <c r="I32" s="11" t="s">
        <v>37</v>
      </c>
    </row>
    <row r="33" spans="1:9">
      <c r="A33" s="1">
        <v>716</v>
      </c>
      <c r="B33" s="2">
        <v>816</v>
      </c>
      <c r="C33" s="4" t="s">
        <v>41</v>
      </c>
      <c r="E33" s="9">
        <v>60</v>
      </c>
      <c r="F33" s="9">
        <v>301</v>
      </c>
      <c r="G33" s="9"/>
      <c r="H33" s="9">
        <v>82</v>
      </c>
      <c r="I33" s="11"/>
    </row>
    <row r="34" spans="1:9">
      <c r="A34" s="1">
        <v>718</v>
      </c>
      <c r="B34" s="2">
        <v>818</v>
      </c>
      <c r="C34" s="4" t="s">
        <v>42</v>
      </c>
      <c r="E34" s="9">
        <v>2375</v>
      </c>
      <c r="F34" s="9">
        <v>3609</v>
      </c>
      <c r="G34" s="9">
        <v>1800</v>
      </c>
      <c r="H34" s="9">
        <v>2485.35</v>
      </c>
      <c r="I34" s="11" t="s">
        <v>37</v>
      </c>
    </row>
    <row r="35" spans="1:9">
      <c r="A35" s="1">
        <v>719</v>
      </c>
      <c r="B35" s="2">
        <v>819</v>
      </c>
      <c r="C35" s="4" t="s">
        <v>43</v>
      </c>
      <c r="E35" s="9">
        <v>6000</v>
      </c>
      <c r="F35" s="9">
        <v>4260</v>
      </c>
      <c r="G35" s="9">
        <v>3200</v>
      </c>
      <c r="H35" s="9">
        <v>2728.72</v>
      </c>
      <c r="I35" s="11" t="s">
        <v>37</v>
      </c>
    </row>
    <row r="36" spans="1:9">
      <c r="A36" s="1">
        <v>723</v>
      </c>
      <c r="B36" s="2">
        <v>823</v>
      </c>
      <c r="C36" s="4" t="s">
        <v>44</v>
      </c>
      <c r="E36" s="9">
        <v>3000</v>
      </c>
      <c r="F36" s="9">
        <v>2593</v>
      </c>
      <c r="G36" s="9"/>
      <c r="H36" s="9">
        <v>560</v>
      </c>
      <c r="I36" s="11"/>
    </row>
    <row r="37" spans="1:9">
      <c r="A37" s="1">
        <v>724</v>
      </c>
      <c r="B37" s="2">
        <v>824</v>
      </c>
      <c r="C37" s="4" t="s">
        <v>45</v>
      </c>
      <c r="E37" s="9">
        <v>4500</v>
      </c>
      <c r="F37" s="9">
        <v>2807</v>
      </c>
      <c r="G37" s="9">
        <v>750</v>
      </c>
      <c r="H37" s="9">
        <v>327.86</v>
      </c>
      <c r="I37" s="11"/>
    </row>
    <row r="38" spans="1:9">
      <c r="A38" s="1">
        <v>725</v>
      </c>
      <c r="B38" s="2">
        <v>825</v>
      </c>
      <c r="C38" s="4" t="s">
        <v>46</v>
      </c>
      <c r="E38" s="9"/>
      <c r="F38" s="9"/>
      <c r="G38" s="9"/>
      <c r="H38" s="9"/>
      <c r="I38" s="11"/>
    </row>
    <row r="39" spans="1:9">
      <c r="A39" s="1">
        <v>730</v>
      </c>
      <c r="B39" s="2">
        <v>830</v>
      </c>
      <c r="C39" s="4" t="s">
        <v>47</v>
      </c>
      <c r="E39" s="9"/>
      <c r="F39" s="9">
        <v>9.51</v>
      </c>
      <c r="G39" s="9"/>
      <c r="H39" s="9"/>
      <c r="I39" s="11"/>
    </row>
    <row r="40" spans="1:9">
      <c r="B40" s="2">
        <v>841</v>
      </c>
      <c r="C40" s="4" t="s">
        <v>48</v>
      </c>
      <c r="E40" s="9"/>
      <c r="F40" s="9"/>
      <c r="G40" s="9"/>
      <c r="H40" s="9">
        <v>4306</v>
      </c>
      <c r="I40" s="11"/>
    </row>
    <row r="41" spans="1:9">
      <c r="A41" s="1">
        <v>742</v>
      </c>
      <c r="B41" s="2">
        <v>842</v>
      </c>
      <c r="C41" s="4" t="s">
        <v>49</v>
      </c>
      <c r="E41" s="9"/>
      <c r="F41" s="9"/>
      <c r="G41" s="9"/>
      <c r="H41" s="9"/>
      <c r="I41" s="11"/>
    </row>
    <row r="42" spans="1:9">
      <c r="A42" s="1">
        <v>761</v>
      </c>
      <c r="B42" s="2">
        <v>861</v>
      </c>
      <c r="C42" s="4" t="s">
        <v>50</v>
      </c>
      <c r="E42" s="9"/>
      <c r="F42" s="9">
        <v>703.25</v>
      </c>
      <c r="G42" s="9"/>
      <c r="H42" s="9">
        <v>674.17</v>
      </c>
      <c r="I42" s="11"/>
    </row>
    <row r="43" spans="1:9">
      <c r="A43" s="1">
        <v>764</v>
      </c>
      <c r="B43" s="2">
        <v>864</v>
      </c>
      <c r="C43" s="4" t="s">
        <v>51</v>
      </c>
      <c r="E43" s="9">
        <v>450</v>
      </c>
      <c r="F43" s="9">
        <v>801.66</v>
      </c>
      <c r="G43" s="9"/>
      <c r="H43" s="9"/>
      <c r="I43" s="11"/>
    </row>
    <row r="44" spans="1:9">
      <c r="A44" s="1">
        <v>770</v>
      </c>
      <c r="B44" s="2">
        <v>870</v>
      </c>
      <c r="C44" s="4" t="s">
        <v>52</v>
      </c>
      <c r="E44" s="9"/>
      <c r="F44" s="9"/>
      <c r="G44" s="9">
        <v>9000</v>
      </c>
      <c r="H44" s="9">
        <v>8705.84</v>
      </c>
      <c r="I44" s="11" t="s">
        <v>53</v>
      </c>
    </row>
    <row r="45" spans="1:9">
      <c r="A45" s="1">
        <v>771</v>
      </c>
      <c r="B45" s="2">
        <v>871</v>
      </c>
      <c r="C45" s="4" t="s">
        <v>54</v>
      </c>
      <c r="E45" s="9"/>
      <c r="F45" s="9">
        <v>448</v>
      </c>
      <c r="G45" s="9"/>
      <c r="H45" s="9">
        <v>204.27</v>
      </c>
      <c r="I45" s="11"/>
    </row>
    <row r="46" spans="1:9">
      <c r="A46" s="1">
        <v>772</v>
      </c>
      <c r="B46" s="2">
        <v>872</v>
      </c>
      <c r="C46" s="4" t="s">
        <v>55</v>
      </c>
      <c r="E46" s="9"/>
      <c r="F46" s="9"/>
      <c r="G46" s="9"/>
      <c r="H46" s="9"/>
      <c r="I46" s="11" t="s">
        <v>56</v>
      </c>
    </row>
    <row r="47" spans="1:9">
      <c r="A47" s="1">
        <v>773</v>
      </c>
      <c r="B47" s="2">
        <v>873</v>
      </c>
      <c r="C47" s="4" t="s">
        <v>57</v>
      </c>
      <c r="E47" s="9"/>
      <c r="F47" s="9"/>
      <c r="G47" s="9"/>
      <c r="H47" s="9">
        <v>4790.7700000000004</v>
      </c>
      <c r="I47" s="11"/>
    </row>
    <row r="48" spans="1:9">
      <c r="A48" s="1">
        <v>789</v>
      </c>
      <c r="B48" s="2">
        <v>889</v>
      </c>
      <c r="C48" s="14" t="s">
        <v>58</v>
      </c>
      <c r="E48" s="9">
        <v>800</v>
      </c>
      <c r="F48" s="9">
        <v>465</v>
      </c>
      <c r="G48" s="9"/>
      <c r="H48" s="9">
        <v>1102.46</v>
      </c>
      <c r="I48" s="11"/>
    </row>
    <row r="49" spans="1:9">
      <c r="A49" s="1">
        <v>791</v>
      </c>
      <c r="B49" s="2">
        <v>891</v>
      </c>
      <c r="C49" s="4" t="s">
        <v>59</v>
      </c>
      <c r="E49" s="9"/>
      <c r="F49" s="9">
        <v>110</v>
      </c>
      <c r="G49" s="9"/>
      <c r="H49" s="9"/>
      <c r="I49" s="11"/>
    </row>
    <row r="50" spans="1:9" ht="13">
      <c r="C50" s="3" t="s">
        <v>60</v>
      </c>
      <c r="D50" s="3"/>
      <c r="E50" s="13">
        <f>SUM(E21:E49)</f>
        <v>28300</v>
      </c>
      <c r="F50" s="13">
        <f>SUM(F21:F49)</f>
        <v>31590.85</v>
      </c>
      <c r="G50" s="13">
        <f>SUM(G21:G49)</f>
        <v>22925</v>
      </c>
      <c r="H50" s="13">
        <f>SUM(H21:H49)</f>
        <v>38177.269999999997</v>
      </c>
      <c r="I50" s="11"/>
    </row>
    <row r="51" spans="1:9" ht="13">
      <c r="C51" s="3"/>
      <c r="D51" s="3"/>
      <c r="E51" s="13"/>
      <c r="F51" s="13"/>
      <c r="G51" s="13"/>
      <c r="H51" s="13"/>
      <c r="I51" s="11"/>
    </row>
    <row r="52" spans="1:9" ht="13">
      <c r="C52" s="3"/>
      <c r="D52" s="3"/>
      <c r="E52" s="13"/>
      <c r="F52" s="13"/>
      <c r="G52" s="13"/>
      <c r="H52" s="13"/>
      <c r="I52" s="11"/>
    </row>
    <row r="53" spans="1:9">
      <c r="E53" s="12"/>
      <c r="F53" s="12"/>
      <c r="G53" s="12"/>
      <c r="H53" s="12"/>
      <c r="I53" s="11"/>
    </row>
    <row r="54" spans="1:9" ht="13">
      <c r="C54" s="6" t="s">
        <v>61</v>
      </c>
      <c r="D54" s="6"/>
      <c r="E54" s="12"/>
      <c r="F54" s="12"/>
      <c r="G54" s="12"/>
      <c r="H54" s="12"/>
      <c r="I54" s="11"/>
    </row>
    <row r="55" spans="1:9">
      <c r="B55" s="2">
        <v>905</v>
      </c>
      <c r="C55" s="4" t="s">
        <v>62</v>
      </c>
      <c r="E55" s="12"/>
      <c r="F55" s="12"/>
      <c r="G55" s="9">
        <v>13308</v>
      </c>
      <c r="H55" s="12">
        <v>13308</v>
      </c>
      <c r="I55" s="15" t="s">
        <v>63</v>
      </c>
    </row>
    <row r="56" spans="1:9">
      <c r="B56" s="2">
        <v>908</v>
      </c>
      <c r="C56" s="4" t="s">
        <v>64</v>
      </c>
      <c r="E56" s="12"/>
      <c r="F56" s="12"/>
      <c r="G56" s="9">
        <v>100</v>
      </c>
      <c r="H56" s="12"/>
      <c r="I56" s="11"/>
    </row>
    <row r="57" spans="1:9">
      <c r="B57" s="2">
        <v>910</v>
      </c>
      <c r="C57" s="4" t="s">
        <v>65</v>
      </c>
      <c r="E57" s="12"/>
      <c r="F57" s="12"/>
      <c r="G57" s="9">
        <v>1000</v>
      </c>
      <c r="H57" s="12">
        <v>750</v>
      </c>
      <c r="I57" s="11" t="s">
        <v>66</v>
      </c>
    </row>
    <row r="58" spans="1:9">
      <c r="B58" s="2">
        <v>920</v>
      </c>
      <c r="C58" s="4" t="s">
        <v>67</v>
      </c>
      <c r="E58" s="12"/>
      <c r="F58" s="12"/>
      <c r="G58" s="9">
        <v>100</v>
      </c>
      <c r="H58" s="12">
        <v>100</v>
      </c>
      <c r="I58" s="11"/>
    </row>
    <row r="59" spans="1:9">
      <c r="B59" s="2">
        <v>930</v>
      </c>
      <c r="C59" s="4" t="s">
        <v>68</v>
      </c>
      <c r="E59" s="12"/>
      <c r="F59" s="12"/>
      <c r="G59" s="9">
        <v>350</v>
      </c>
      <c r="H59" s="12">
        <v>315</v>
      </c>
      <c r="I59" s="11"/>
    </row>
    <row r="60" spans="1:9">
      <c r="B60" s="2">
        <v>940</v>
      </c>
      <c r="C60" s="4" t="s">
        <v>69</v>
      </c>
      <c r="E60" s="12"/>
      <c r="F60" s="12"/>
      <c r="G60" s="9">
        <v>25000</v>
      </c>
      <c r="H60" s="12">
        <v>26923.91</v>
      </c>
      <c r="I60" s="16"/>
    </row>
    <row r="61" spans="1:9">
      <c r="B61" s="2">
        <v>942</v>
      </c>
      <c r="C61" s="4" t="s">
        <v>70</v>
      </c>
      <c r="E61" s="12"/>
      <c r="F61" s="12"/>
      <c r="G61" s="9">
        <v>7700</v>
      </c>
      <c r="H61" s="12">
        <v>7000.22</v>
      </c>
      <c r="I61" s="16"/>
    </row>
    <row r="62" spans="1:9">
      <c r="B62" s="2">
        <v>945</v>
      </c>
      <c r="C62" s="4" t="s">
        <v>71</v>
      </c>
      <c r="E62" s="12"/>
      <c r="F62" s="12"/>
      <c r="G62" s="9">
        <v>500</v>
      </c>
      <c r="H62" s="12"/>
      <c r="I62" s="16" t="s">
        <v>72</v>
      </c>
    </row>
    <row r="63" spans="1:9">
      <c r="B63" s="2">
        <v>946</v>
      </c>
      <c r="C63" s="4" t="s">
        <v>73</v>
      </c>
      <c r="E63" s="12"/>
      <c r="F63" s="12"/>
      <c r="G63" s="9">
        <v>1500</v>
      </c>
      <c r="H63" s="12">
        <v>1597.39</v>
      </c>
      <c r="I63" s="16"/>
    </row>
    <row r="64" spans="1:9">
      <c r="B64" s="2">
        <v>949</v>
      </c>
      <c r="C64" s="4" t="s">
        <v>74</v>
      </c>
      <c r="E64" s="12"/>
      <c r="F64" s="12"/>
      <c r="G64" s="9">
        <v>1700</v>
      </c>
      <c r="H64" s="12">
        <v>1280.6199999999999</v>
      </c>
    </row>
    <row r="65" spans="1:9">
      <c r="B65" s="2">
        <v>950</v>
      </c>
      <c r="C65" s="4" t="s">
        <v>75</v>
      </c>
      <c r="E65" s="12"/>
      <c r="F65" s="12"/>
      <c r="G65" s="9">
        <v>1200</v>
      </c>
      <c r="H65" s="12">
        <v>679.29</v>
      </c>
    </row>
    <row r="66" spans="1:9">
      <c r="B66" s="2">
        <v>951</v>
      </c>
      <c r="C66" s="4" t="s">
        <v>76</v>
      </c>
      <c r="E66" s="12"/>
      <c r="F66" s="12"/>
      <c r="G66" s="9">
        <v>2000</v>
      </c>
      <c r="H66" s="12">
        <v>196.82</v>
      </c>
    </row>
    <row r="67" spans="1:9" s="19" customFormat="1">
      <c r="A67" s="17"/>
      <c r="B67" s="2">
        <v>952</v>
      </c>
      <c r="C67" s="4" t="s">
        <v>77</v>
      </c>
      <c r="D67" s="4"/>
      <c r="E67" s="12"/>
      <c r="F67" s="12"/>
      <c r="G67" s="9">
        <v>1500</v>
      </c>
      <c r="H67" s="12">
        <v>326.73</v>
      </c>
      <c r="I67" s="18"/>
    </row>
    <row r="68" spans="1:9" s="19" customFormat="1">
      <c r="A68" s="17"/>
      <c r="B68" s="2">
        <v>952.1</v>
      </c>
      <c r="C68" s="4" t="s">
        <v>78</v>
      </c>
      <c r="D68" s="4"/>
      <c r="E68" s="12"/>
      <c r="F68" s="12"/>
      <c r="G68" s="9">
        <v>25000</v>
      </c>
      <c r="H68" s="12">
        <v>22189.3</v>
      </c>
      <c r="I68" s="18"/>
    </row>
    <row r="69" spans="1:9" s="19" customFormat="1">
      <c r="A69" s="17"/>
      <c r="B69" s="2">
        <v>952.2</v>
      </c>
      <c r="C69" s="4" t="s">
        <v>79</v>
      </c>
      <c r="D69" s="4"/>
      <c r="E69" s="12"/>
      <c r="F69" s="12"/>
      <c r="G69" s="9">
        <v>51000</v>
      </c>
      <c r="H69" s="12">
        <v>258.5</v>
      </c>
      <c r="I69" s="18"/>
    </row>
    <row r="70" spans="1:9" s="19" customFormat="1">
      <c r="A70" s="17"/>
      <c r="B70" s="2">
        <v>952.3</v>
      </c>
      <c r="C70" s="4" t="s">
        <v>80</v>
      </c>
      <c r="D70" s="4"/>
      <c r="E70" s="12"/>
      <c r="F70" s="12"/>
      <c r="G70" s="9">
        <v>60000</v>
      </c>
      <c r="H70" s="12"/>
      <c r="I70" s="18"/>
    </row>
    <row r="71" spans="1:9">
      <c r="B71" s="2">
        <v>953</v>
      </c>
      <c r="C71" s="4" t="s">
        <v>81</v>
      </c>
      <c r="E71" s="12"/>
      <c r="F71" s="12"/>
      <c r="G71" s="9">
        <v>29000</v>
      </c>
      <c r="H71" s="12">
        <v>17744.23</v>
      </c>
      <c r="I71" s="20" t="s">
        <v>82</v>
      </c>
    </row>
    <row r="72" spans="1:9">
      <c r="B72" s="2">
        <v>953.1</v>
      </c>
      <c r="C72" s="4" t="s">
        <v>83</v>
      </c>
      <c r="E72" s="12"/>
      <c r="F72" s="12"/>
      <c r="G72" s="9">
        <v>40000</v>
      </c>
      <c r="H72" s="12">
        <v>51696.86</v>
      </c>
      <c r="I72" s="20"/>
    </row>
    <row r="73" spans="1:9">
      <c r="B73" s="2">
        <v>954</v>
      </c>
      <c r="C73" s="4" t="s">
        <v>84</v>
      </c>
      <c r="E73" s="12"/>
      <c r="F73" s="12"/>
      <c r="G73" s="9">
        <v>4500</v>
      </c>
      <c r="H73" s="12">
        <v>894.68</v>
      </c>
    </row>
    <row r="74" spans="1:9">
      <c r="B74" s="2">
        <v>955</v>
      </c>
      <c r="C74" s="4" t="s">
        <v>85</v>
      </c>
      <c r="E74" s="12"/>
      <c r="F74" s="12"/>
      <c r="G74" s="9">
        <v>9200</v>
      </c>
      <c r="H74" s="12">
        <v>8400</v>
      </c>
      <c r="I74" s="4" t="s">
        <v>86</v>
      </c>
    </row>
    <row r="75" spans="1:9">
      <c r="B75" s="2">
        <v>956</v>
      </c>
      <c r="C75" s="4" t="s">
        <v>87</v>
      </c>
      <c r="E75" s="12"/>
      <c r="F75" s="12"/>
      <c r="G75" s="9">
        <v>28602</v>
      </c>
      <c r="H75" s="12">
        <v>29036.59</v>
      </c>
    </row>
    <row r="76" spans="1:9">
      <c r="B76" s="2">
        <v>960</v>
      </c>
      <c r="C76" s="4" t="s">
        <v>88</v>
      </c>
      <c r="E76" s="12"/>
      <c r="F76" s="12"/>
      <c r="G76" s="9">
        <v>250</v>
      </c>
      <c r="H76" s="12">
        <v>102.58</v>
      </c>
    </row>
    <row r="77" spans="1:9">
      <c r="B77" s="2">
        <v>961</v>
      </c>
      <c r="C77" s="4" t="s">
        <v>89</v>
      </c>
      <c r="E77" s="12"/>
      <c r="F77" s="12"/>
      <c r="G77" s="9"/>
      <c r="H77" s="12"/>
    </row>
    <row r="78" spans="1:9">
      <c r="B78" s="2">
        <v>964</v>
      </c>
      <c r="C78" s="4" t="s">
        <v>90</v>
      </c>
      <c r="E78" s="12"/>
      <c r="F78" s="12"/>
      <c r="G78" s="9">
        <v>240</v>
      </c>
      <c r="H78" s="12">
        <v>249.34</v>
      </c>
    </row>
    <row r="79" spans="1:9">
      <c r="B79" s="2">
        <v>965</v>
      </c>
      <c r="C79" s="4" t="s">
        <v>91</v>
      </c>
      <c r="E79" s="12"/>
      <c r="F79" s="12"/>
      <c r="G79" s="9">
        <v>100</v>
      </c>
      <c r="H79" s="12"/>
    </row>
    <row r="80" spans="1:9">
      <c r="A80" s="1" t="s">
        <v>92</v>
      </c>
      <c r="B80" s="2">
        <v>970</v>
      </c>
      <c r="C80" s="4" t="s">
        <v>93</v>
      </c>
      <c r="E80" s="12"/>
      <c r="F80" s="12"/>
      <c r="G80" s="9">
        <v>200</v>
      </c>
      <c r="H80" s="12">
        <v>2601.6</v>
      </c>
    </row>
    <row r="81" spans="2:9">
      <c r="B81" s="2">
        <v>971</v>
      </c>
      <c r="C81" s="4" t="s">
        <v>94</v>
      </c>
      <c r="E81" s="12"/>
      <c r="F81" s="12"/>
      <c r="G81" s="9">
        <v>5869</v>
      </c>
      <c r="H81" s="12">
        <v>5890</v>
      </c>
      <c r="I81" s="4" t="s">
        <v>95</v>
      </c>
    </row>
    <row r="82" spans="2:9">
      <c r="B82" s="2">
        <v>972</v>
      </c>
      <c r="C82" s="4" t="s">
        <v>96</v>
      </c>
      <c r="E82" s="12"/>
      <c r="F82" s="12"/>
      <c r="G82" s="9">
        <v>1143</v>
      </c>
      <c r="H82" s="12">
        <v>1076</v>
      </c>
      <c r="I82" s="4" t="s">
        <v>97</v>
      </c>
    </row>
    <row r="83" spans="2:9">
      <c r="B83" s="2">
        <v>975</v>
      </c>
      <c r="C83" s="4" t="s">
        <v>98</v>
      </c>
      <c r="E83" s="12"/>
      <c r="F83" s="12"/>
      <c r="G83" s="9">
        <v>995</v>
      </c>
      <c r="H83" s="12">
        <v>915.8</v>
      </c>
    </row>
    <row r="84" spans="2:9">
      <c r="B84" s="2">
        <v>976</v>
      </c>
      <c r="C84" s="4" t="s">
        <v>99</v>
      </c>
      <c r="E84" s="12"/>
      <c r="F84" s="12"/>
      <c r="G84" s="9">
        <v>1200</v>
      </c>
      <c r="H84" s="12">
        <v>483.35</v>
      </c>
    </row>
    <row r="85" spans="2:9">
      <c r="B85" s="2">
        <v>977</v>
      </c>
      <c r="C85" s="4" t="s">
        <v>100</v>
      </c>
      <c r="E85" s="12"/>
      <c r="F85" s="12"/>
      <c r="G85" s="9">
        <v>7000</v>
      </c>
      <c r="H85" s="12">
        <v>6495.14</v>
      </c>
    </row>
    <row r="86" spans="2:9">
      <c r="B86" s="2">
        <v>978</v>
      </c>
      <c r="C86" s="4" t="s">
        <v>101</v>
      </c>
      <c r="E86" s="12"/>
      <c r="F86" s="12"/>
      <c r="G86" s="9">
        <v>2500</v>
      </c>
      <c r="H86" s="12">
        <v>1844.97</v>
      </c>
    </row>
    <row r="87" spans="2:9">
      <c r="B87" s="2">
        <v>979</v>
      </c>
      <c r="C87" s="4" t="s">
        <v>102</v>
      </c>
      <c r="E87" s="12"/>
      <c r="F87" s="12"/>
      <c r="G87" s="9">
        <v>2640</v>
      </c>
      <c r="H87" s="12">
        <v>2640</v>
      </c>
    </row>
    <row r="88" spans="2:9">
      <c r="E88" s="12"/>
      <c r="F88" s="12"/>
      <c r="G88" s="12"/>
      <c r="H88" s="12"/>
    </row>
    <row r="89" spans="2:9" ht="13">
      <c r="C89" s="3" t="s">
        <v>103</v>
      </c>
      <c r="D89" s="3"/>
      <c r="E89" s="12"/>
      <c r="F89" s="12"/>
      <c r="G89" s="13">
        <f>SUM(G55:G88)</f>
        <v>325397</v>
      </c>
      <c r="H89" s="13">
        <f>SUM(H55:H88)</f>
        <v>204996.91999999998</v>
      </c>
    </row>
    <row r="90" spans="2:9">
      <c r="E90" s="12"/>
      <c r="F90" s="12"/>
      <c r="G90" s="12"/>
      <c r="H90" s="12"/>
    </row>
    <row r="91" spans="2:9" ht="13">
      <c r="C91" s="3" t="s">
        <v>104</v>
      </c>
      <c r="D91" s="3"/>
      <c r="E91" s="12">
        <f>E18+E50</f>
        <v>159725</v>
      </c>
      <c r="F91" s="12">
        <f>F18+F50</f>
        <v>160761.92000000001</v>
      </c>
      <c r="G91" s="12"/>
      <c r="H91" s="12"/>
    </row>
    <row r="92" spans="2:9" ht="13">
      <c r="C92" s="3" t="s">
        <v>105</v>
      </c>
      <c r="D92" s="3"/>
      <c r="E92" s="12"/>
      <c r="F92" s="12"/>
      <c r="G92" s="12">
        <f>G50+G89</f>
        <v>348322</v>
      </c>
      <c r="H92" s="12">
        <f>H50+H89</f>
        <v>243174.18999999997</v>
      </c>
    </row>
    <row r="93" spans="2:9" ht="13">
      <c r="C93" s="3"/>
      <c r="D93" s="3"/>
      <c r="E93" s="12"/>
      <c r="F93" s="12"/>
      <c r="G93" s="12"/>
      <c r="H93" s="12"/>
    </row>
    <row r="94" spans="2:9" ht="13">
      <c r="C94" s="3"/>
      <c r="D94" s="3"/>
      <c r="E94" s="12"/>
      <c r="F94" s="12"/>
      <c r="H94" s="12"/>
    </row>
    <row r="95" spans="2:9" ht="13">
      <c r="C95" s="3"/>
      <c r="D95" s="3"/>
      <c r="E95" s="12"/>
      <c r="F95" s="12"/>
      <c r="G95" s="12"/>
      <c r="H95" s="12"/>
    </row>
    <row r="96" spans="2:9" ht="13">
      <c r="C96" s="3" t="s">
        <v>106</v>
      </c>
      <c r="D96" s="3"/>
      <c r="E96" s="12"/>
      <c r="F96" s="12"/>
      <c r="G96" s="13">
        <f>E91-G92</f>
        <v>-188597</v>
      </c>
      <c r="H96" s="13">
        <f>F91-H92</f>
        <v>-82412.26999999996</v>
      </c>
    </row>
    <row r="97" spans="1:9">
      <c r="E97" s="12"/>
      <c r="F97" s="21"/>
      <c r="G97" s="12">
        <v>-8500</v>
      </c>
      <c r="H97" s="12">
        <f>-F8-F11-5459.26</f>
        <v>-10434.26</v>
      </c>
      <c r="I97" s="4" t="s">
        <v>107</v>
      </c>
    </row>
    <row r="98" spans="1:9" s="4" customFormat="1">
      <c r="A98" s="1"/>
      <c r="B98" s="2"/>
      <c r="E98" s="12"/>
      <c r="F98" s="21"/>
      <c r="G98" s="12"/>
      <c r="H98" s="12" t="s">
        <v>108</v>
      </c>
    </row>
    <row r="99" spans="1:9" s="4" customFormat="1" ht="13">
      <c r="A99" s="6"/>
      <c r="B99" s="2"/>
      <c r="C99" s="22" t="s">
        <v>109</v>
      </c>
      <c r="D99" s="22"/>
      <c r="E99" s="12"/>
      <c r="F99" s="12"/>
      <c r="G99" s="13">
        <f>G96-G97</f>
        <v>-180097</v>
      </c>
      <c r="H99" s="13">
        <f>H96-H97</f>
        <v>-71978.009999999966</v>
      </c>
    </row>
    <row r="100" spans="1:9" s="4" customFormat="1">
      <c r="A100" s="1"/>
      <c r="B100" s="2"/>
      <c r="E100" s="9"/>
      <c r="F100" s="9"/>
      <c r="G100" s="9"/>
    </row>
    <row r="101" spans="1:9" s="4" customFormat="1" ht="13">
      <c r="A101" s="6"/>
      <c r="B101" s="2"/>
      <c r="C101" s="3"/>
      <c r="D101" s="23"/>
      <c r="E101" s="9"/>
      <c r="F101" s="9"/>
      <c r="G101" s="9"/>
    </row>
    <row r="102" spans="1:9" s="4" customFormat="1" ht="13">
      <c r="A102" s="6"/>
      <c r="B102" s="2"/>
      <c r="D102" s="23"/>
    </row>
    <row r="103" spans="1:9" s="4" customFormat="1" ht="13">
      <c r="A103" s="6"/>
      <c r="B103" s="2"/>
      <c r="D103" s="23"/>
    </row>
    <row r="104" spans="1:9" s="4" customFormat="1" ht="13">
      <c r="A104" s="6"/>
      <c r="B104" s="2"/>
      <c r="D104" s="23"/>
    </row>
    <row r="105" spans="1:9" s="4" customFormat="1" ht="13">
      <c r="A105" s="6"/>
      <c r="B105" s="2"/>
      <c r="D105" s="23"/>
    </row>
    <row r="106" spans="1:9" s="4" customFormat="1" ht="13">
      <c r="A106" s="6"/>
      <c r="B106" s="6"/>
      <c r="C106" s="6"/>
      <c r="D106" s="23"/>
      <c r="E106" s="3"/>
      <c r="G106" s="6"/>
      <c r="H106" s="6"/>
    </row>
    <row r="107" spans="1:9" s="4" customFormat="1" ht="13">
      <c r="A107" s="6"/>
      <c r="B107" s="6"/>
      <c r="D107" s="23"/>
      <c r="F107" s="24"/>
      <c r="G107" s="24"/>
      <c r="H107" s="9"/>
    </row>
    <row r="108" spans="1:9" s="4" customFormat="1" ht="13">
      <c r="A108" s="6"/>
      <c r="B108" s="6"/>
      <c r="D108" s="25"/>
      <c r="E108" s="9"/>
      <c r="F108" s="24"/>
      <c r="G108" s="24"/>
      <c r="H108" s="9"/>
    </row>
    <row r="109" spans="1:9" s="4" customFormat="1" ht="13">
      <c r="A109" s="1"/>
      <c r="B109" s="6"/>
      <c r="D109" s="24"/>
      <c r="E109" s="9"/>
      <c r="F109" s="24"/>
      <c r="G109" s="24"/>
      <c r="H109" s="9"/>
    </row>
    <row r="110" spans="1:9" s="4" customFormat="1" ht="13">
      <c r="A110" s="1"/>
      <c r="B110" s="2"/>
      <c r="D110" s="24"/>
      <c r="F110" s="24"/>
      <c r="G110" s="24"/>
      <c r="H110" s="9"/>
    </row>
    <row r="111" spans="1:9" s="4" customFormat="1" ht="13">
      <c r="A111" s="6"/>
      <c r="B111" s="6"/>
      <c r="C111" s="3"/>
      <c r="D111" s="24"/>
      <c r="E111" s="9"/>
      <c r="F111" s="9"/>
      <c r="G111" s="24"/>
      <c r="H111" s="24"/>
    </row>
    <row r="112" spans="1:9" s="4" customFormat="1" ht="13">
      <c r="A112" s="1"/>
      <c r="B112" s="2"/>
      <c r="C112" s="3"/>
      <c r="D112" s="24"/>
      <c r="E112" s="24"/>
      <c r="F112" s="24"/>
      <c r="G112" s="24"/>
      <c r="H112" s="24"/>
    </row>
    <row r="113" spans="1:8" s="4" customFormat="1" ht="13">
      <c r="A113" s="1"/>
      <c r="B113" s="6"/>
      <c r="D113" s="25"/>
      <c r="E113" s="24"/>
      <c r="F113" s="24"/>
      <c r="G113" s="25"/>
      <c r="H113" s="24"/>
    </row>
    <row r="114" spans="1:8" s="4" customFormat="1" ht="13">
      <c r="A114" s="1"/>
      <c r="B114" s="2"/>
      <c r="D114" s="9"/>
      <c r="E114" s="9"/>
      <c r="F114" s="9"/>
      <c r="G114" s="24"/>
      <c r="H114" s="9"/>
    </row>
    <row r="115" spans="1:8" s="4" customFormat="1">
      <c r="A115" s="1"/>
      <c r="B115" s="2"/>
      <c r="D115" s="9"/>
      <c r="E115" s="9"/>
      <c r="F115" s="9"/>
      <c r="H115" s="9"/>
    </row>
    <row r="116" spans="1:8" s="4" customFormat="1">
      <c r="A116" s="1"/>
      <c r="B116" s="2"/>
      <c r="E116" s="9"/>
      <c r="F116" s="9"/>
    </row>
  </sheetData>
  <printOptions headings="1" gridLines="1"/>
  <pageMargins left="0.45" right="0.45" top="0.5" bottom="0.5" header="0.3" footer="0.3"/>
  <pageSetup scale="75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6"/>
  <sheetViews>
    <sheetView zoomScale="89" zoomScaleNormal="89" workbookViewId="0">
      <pane ySplit="5" topLeftCell="A6" activePane="bottomLeft" state="frozenSplit"/>
      <selection pane="bottomLeft" activeCell="I19" sqref="I19"/>
    </sheetView>
  </sheetViews>
  <sheetFormatPr defaultRowHeight="12.5"/>
  <cols>
    <col min="1" max="1" width="6" style="1" customWidth="1"/>
    <col min="2" max="2" width="7.54296875" style="2" customWidth="1"/>
    <col min="3" max="3" width="28.7265625" style="4" customWidth="1"/>
    <col min="4" max="4" width="1" style="4" customWidth="1"/>
    <col min="5" max="5" width="14.7265625" style="4" customWidth="1"/>
    <col min="6" max="6" width="13.26953125" style="4" customWidth="1"/>
    <col min="7" max="7" width="12.54296875" style="4" customWidth="1"/>
    <col min="8" max="8" width="13" style="4" customWidth="1"/>
    <col min="9" max="9" width="42.7265625" style="4" customWidth="1"/>
    <col min="10" max="10" width="9.1796875" customWidth="1"/>
  </cols>
  <sheetData>
    <row r="1" spans="1:9" ht="13">
      <c r="C1" s="3"/>
      <c r="E1" s="3"/>
    </row>
    <row r="2" spans="1:9" ht="13">
      <c r="B2" s="3" t="s">
        <v>131</v>
      </c>
      <c r="C2" s="3"/>
      <c r="E2" s="3"/>
    </row>
    <row r="3" spans="1:9" ht="13">
      <c r="C3" s="5"/>
      <c r="D3" s="5"/>
      <c r="E3" s="6" t="s">
        <v>1</v>
      </c>
      <c r="F3" s="6" t="s">
        <v>2</v>
      </c>
      <c r="G3" s="6" t="s">
        <v>3</v>
      </c>
      <c r="H3" s="6" t="s">
        <v>3</v>
      </c>
      <c r="I3" s="6"/>
    </row>
    <row r="4" spans="1:9" ht="13">
      <c r="A4" s="6"/>
      <c r="C4" s="5">
        <v>44603</v>
      </c>
      <c r="D4" s="5"/>
      <c r="E4" s="6" t="s">
        <v>4</v>
      </c>
      <c r="F4" s="6" t="s">
        <v>5</v>
      </c>
      <c r="G4" s="6" t="s">
        <v>4</v>
      </c>
      <c r="H4" s="6" t="s">
        <v>5</v>
      </c>
      <c r="I4" s="6"/>
    </row>
    <row r="5" spans="1:9" ht="13">
      <c r="A5" s="6" t="s">
        <v>6</v>
      </c>
      <c r="C5" s="4" t="s">
        <v>7</v>
      </c>
      <c r="E5" s="6">
        <v>2022</v>
      </c>
      <c r="F5" s="6">
        <v>2021</v>
      </c>
      <c r="G5" s="6">
        <v>2022</v>
      </c>
      <c r="H5" s="6">
        <v>2021</v>
      </c>
      <c r="I5" s="6" t="s">
        <v>8</v>
      </c>
    </row>
    <row r="6" spans="1:9" ht="13">
      <c r="C6" s="6" t="s">
        <v>9</v>
      </c>
      <c r="D6" s="6"/>
      <c r="E6" s="7"/>
      <c r="F6" s="7"/>
      <c r="G6" s="7"/>
      <c r="H6" s="7"/>
      <c r="I6" s="8"/>
    </row>
    <row r="7" spans="1:9">
      <c r="A7" s="1">
        <v>410</v>
      </c>
      <c r="C7" s="4" t="s">
        <v>10</v>
      </c>
      <c r="E7" s="9">
        <v>123687</v>
      </c>
      <c r="F7" s="9">
        <v>102740</v>
      </c>
      <c r="G7" s="10"/>
      <c r="H7" s="9"/>
      <c r="I7" s="11" t="s">
        <v>126</v>
      </c>
    </row>
    <row r="8" spans="1:9">
      <c r="A8" s="1">
        <v>413</v>
      </c>
      <c r="C8" s="4" t="s">
        <v>12</v>
      </c>
      <c r="E8" s="9">
        <v>1500</v>
      </c>
      <c r="F8" s="9">
        <v>1700</v>
      </c>
      <c r="G8" s="9"/>
      <c r="H8" s="9"/>
      <c r="I8" s="11" t="s">
        <v>13</v>
      </c>
    </row>
    <row r="9" spans="1:9">
      <c r="A9" s="1">
        <v>420</v>
      </c>
      <c r="C9" s="4" t="s">
        <v>14</v>
      </c>
      <c r="E9" s="9">
        <v>9250</v>
      </c>
      <c r="F9" s="9"/>
      <c r="G9" s="9"/>
      <c r="H9" s="9"/>
      <c r="I9" s="11"/>
    </row>
    <row r="10" spans="1:9">
      <c r="A10" s="1">
        <v>421</v>
      </c>
      <c r="C10" s="4" t="s">
        <v>15</v>
      </c>
      <c r="E10" s="9">
        <v>6500</v>
      </c>
      <c r="F10" s="9">
        <v>6640.19</v>
      </c>
      <c r="G10" s="9"/>
      <c r="H10" s="9"/>
      <c r="I10" s="11" t="s">
        <v>127</v>
      </c>
    </row>
    <row r="11" spans="1:9">
      <c r="A11" s="1">
        <v>424</v>
      </c>
      <c r="C11" s="4" t="s">
        <v>16</v>
      </c>
      <c r="E11" s="9">
        <v>3000</v>
      </c>
      <c r="F11" s="9">
        <v>3275</v>
      </c>
      <c r="G11" s="9"/>
      <c r="H11" s="9"/>
      <c r="I11" s="11" t="s">
        <v>17</v>
      </c>
    </row>
    <row r="12" spans="1:9">
      <c r="A12" s="1">
        <v>412</v>
      </c>
      <c r="C12" s="4" t="s">
        <v>18</v>
      </c>
      <c r="E12" s="9">
        <v>12000</v>
      </c>
      <c r="F12" s="9">
        <v>13252.88</v>
      </c>
      <c r="G12" s="9"/>
      <c r="H12" s="9"/>
      <c r="I12" s="11" t="s">
        <v>19</v>
      </c>
    </row>
    <row r="13" spans="1:9">
      <c r="A13" s="1">
        <v>423</v>
      </c>
      <c r="C13" s="4" t="s">
        <v>20</v>
      </c>
      <c r="E13" s="9">
        <v>0</v>
      </c>
      <c r="F13" s="9">
        <v>33</v>
      </c>
      <c r="G13" s="9"/>
      <c r="H13" s="9"/>
      <c r="I13" s="11"/>
    </row>
    <row r="14" spans="1:9">
      <c r="A14" s="1">
        <v>425</v>
      </c>
      <c r="C14" s="4" t="s">
        <v>21</v>
      </c>
      <c r="E14" s="9"/>
      <c r="F14" s="9"/>
      <c r="G14" s="9"/>
      <c r="H14" s="9"/>
      <c r="I14" s="11"/>
    </row>
    <row r="15" spans="1:9">
      <c r="A15" s="1">
        <v>426</v>
      </c>
      <c r="C15" s="4" t="s">
        <v>22</v>
      </c>
      <c r="E15" s="9">
        <v>930</v>
      </c>
      <c r="F15" s="9">
        <v>930</v>
      </c>
      <c r="G15" s="9"/>
      <c r="H15" s="9"/>
      <c r="I15" s="11"/>
    </row>
    <row r="16" spans="1:9">
      <c r="A16" s="1">
        <v>427</v>
      </c>
      <c r="C16" s="4" t="s">
        <v>23</v>
      </c>
      <c r="E16" s="9">
        <v>800</v>
      </c>
      <c r="F16" s="9">
        <v>600</v>
      </c>
      <c r="G16" s="9"/>
      <c r="H16" s="9"/>
      <c r="I16" s="11"/>
    </row>
    <row r="17" spans="1:9">
      <c r="E17" s="12"/>
      <c r="F17" s="12"/>
      <c r="G17" s="12"/>
      <c r="H17" s="12"/>
      <c r="I17" s="11"/>
    </row>
    <row r="18" spans="1:9" ht="13">
      <c r="C18" s="3" t="s">
        <v>24</v>
      </c>
      <c r="D18" s="3"/>
      <c r="E18" s="13">
        <f>SUM(E7:E17)</f>
        <v>157667</v>
      </c>
      <c r="F18" s="13">
        <f>SUM(F7:F17)</f>
        <v>129171.07</v>
      </c>
      <c r="G18" s="13"/>
      <c r="H18" s="12"/>
      <c r="I18" s="11"/>
    </row>
    <row r="19" spans="1:9">
      <c r="E19" s="12"/>
      <c r="F19" s="12"/>
      <c r="G19" s="12"/>
      <c r="H19" s="12"/>
      <c r="I19" s="11"/>
    </row>
    <row r="20" spans="1:9" ht="13">
      <c r="A20" s="6" t="s">
        <v>25</v>
      </c>
      <c r="B20" s="6" t="s">
        <v>26</v>
      </c>
      <c r="C20" s="6" t="s">
        <v>27</v>
      </c>
      <c r="D20" s="6"/>
      <c r="E20" s="12"/>
      <c r="F20" s="12"/>
      <c r="G20" s="12"/>
      <c r="H20" s="12"/>
      <c r="I20" s="11"/>
    </row>
    <row r="21" spans="1:9">
      <c r="A21" s="1">
        <v>701</v>
      </c>
      <c r="B21" s="2">
        <v>801</v>
      </c>
      <c r="C21" s="4" t="s">
        <v>28</v>
      </c>
      <c r="E21" s="50">
        <v>600</v>
      </c>
      <c r="F21" s="9"/>
      <c r="G21" s="9"/>
      <c r="H21" s="9"/>
      <c r="I21" s="11"/>
    </row>
    <row r="22" spans="1:9">
      <c r="A22" s="1">
        <v>702</v>
      </c>
      <c r="B22" s="2">
        <v>802</v>
      </c>
      <c r="C22" s="4" t="s">
        <v>29</v>
      </c>
      <c r="E22" s="50">
        <v>50</v>
      </c>
      <c r="F22" s="9"/>
      <c r="G22" s="9"/>
      <c r="H22" s="9"/>
      <c r="I22" s="11"/>
    </row>
    <row r="23" spans="1:9">
      <c r="A23" s="1">
        <v>703</v>
      </c>
      <c r="B23" s="2">
        <v>803</v>
      </c>
      <c r="C23" s="4" t="s">
        <v>30</v>
      </c>
      <c r="E23" s="50">
        <v>0</v>
      </c>
      <c r="F23" s="9"/>
      <c r="G23" s="9"/>
      <c r="H23" s="9"/>
      <c r="I23" s="11"/>
    </row>
    <row r="24" spans="1:9">
      <c r="A24" s="1">
        <v>705</v>
      </c>
      <c r="B24" s="2">
        <v>805</v>
      </c>
      <c r="C24" s="4" t="s">
        <v>31</v>
      </c>
      <c r="E24" s="50">
        <v>0</v>
      </c>
      <c r="F24" s="9"/>
      <c r="G24" s="9"/>
      <c r="H24" s="9"/>
      <c r="I24" s="11"/>
    </row>
    <row r="25" spans="1:9">
      <c r="A25" s="1">
        <v>706</v>
      </c>
      <c r="B25" s="2">
        <v>806</v>
      </c>
      <c r="C25" s="4" t="s">
        <v>32</v>
      </c>
      <c r="E25" s="50">
        <v>400</v>
      </c>
      <c r="F25" s="9">
        <v>479</v>
      </c>
      <c r="G25" s="9"/>
      <c r="H25" s="9"/>
      <c r="I25" s="11"/>
    </row>
    <row r="26" spans="1:9">
      <c r="A26" s="1">
        <v>707</v>
      </c>
      <c r="B26" s="2">
        <v>807</v>
      </c>
      <c r="C26" s="4" t="s">
        <v>33</v>
      </c>
      <c r="E26" s="50">
        <v>200</v>
      </c>
      <c r="F26" s="9">
        <v>308</v>
      </c>
      <c r="G26" s="9"/>
      <c r="H26" s="9">
        <v>62.89</v>
      </c>
      <c r="I26" s="11"/>
    </row>
    <row r="27" spans="1:9">
      <c r="A27" s="1">
        <v>708</v>
      </c>
      <c r="B27" s="2">
        <v>808</v>
      </c>
      <c r="C27" s="4" t="s">
        <v>34</v>
      </c>
      <c r="E27" s="50">
        <v>450</v>
      </c>
      <c r="F27" s="9">
        <v>592.17999999999995</v>
      </c>
      <c r="G27" s="9"/>
      <c r="H27" s="9"/>
      <c r="I27" s="11"/>
    </row>
    <row r="28" spans="1:9">
      <c r="A28" s="1">
        <v>709</v>
      </c>
      <c r="B28" s="2">
        <v>809</v>
      </c>
      <c r="C28" s="4" t="s">
        <v>35</v>
      </c>
      <c r="E28" s="50">
        <v>100</v>
      </c>
      <c r="F28" s="9">
        <v>100.25</v>
      </c>
      <c r="G28" s="9"/>
      <c r="H28" s="9">
        <v>41.43</v>
      </c>
      <c r="I28" s="11"/>
    </row>
    <row r="29" spans="1:9">
      <c r="A29" s="1">
        <v>710</v>
      </c>
      <c r="B29" s="2">
        <v>810</v>
      </c>
      <c r="C29" s="4" t="s">
        <v>36</v>
      </c>
      <c r="E29" s="50">
        <v>11000</v>
      </c>
      <c r="F29" s="9">
        <v>11242</v>
      </c>
      <c r="G29" s="9">
        <v>4600</v>
      </c>
      <c r="H29" s="9">
        <v>7168.29</v>
      </c>
      <c r="I29" s="11" t="s">
        <v>125</v>
      </c>
    </row>
    <row r="30" spans="1:9">
      <c r="B30" s="2">
        <v>810.5</v>
      </c>
      <c r="C30" s="4" t="s">
        <v>38</v>
      </c>
      <c r="E30" s="9"/>
      <c r="F30" s="9"/>
      <c r="G30" s="9">
        <v>3200</v>
      </c>
      <c r="H30" s="9">
        <v>2863.97</v>
      </c>
      <c r="I30" s="11"/>
    </row>
    <row r="31" spans="1:9">
      <c r="A31" s="1">
        <v>711</v>
      </c>
      <c r="B31" s="2">
        <v>811</v>
      </c>
      <c r="C31" s="4" t="s">
        <v>39</v>
      </c>
      <c r="E31" s="9">
        <v>0</v>
      </c>
      <c r="F31" s="9"/>
      <c r="G31" s="9"/>
      <c r="H31" s="9"/>
      <c r="I31" s="11"/>
    </row>
    <row r="32" spans="1:9">
      <c r="A32" s="1">
        <v>712</v>
      </c>
      <c r="B32" s="2">
        <v>812</v>
      </c>
      <c r="C32" s="4" t="s">
        <v>40</v>
      </c>
      <c r="E32" s="50">
        <v>2500</v>
      </c>
      <c r="F32" s="9">
        <v>2762</v>
      </c>
      <c r="G32" s="50">
        <v>2000</v>
      </c>
      <c r="H32" s="9">
        <v>1991.25</v>
      </c>
      <c r="I32" s="11" t="s">
        <v>125</v>
      </c>
    </row>
    <row r="33" spans="1:9">
      <c r="A33" s="1">
        <v>716</v>
      </c>
      <c r="B33" s="2">
        <v>816</v>
      </c>
      <c r="C33" s="4" t="s">
        <v>41</v>
      </c>
      <c r="E33" s="50">
        <v>300</v>
      </c>
      <c r="F33" s="9">
        <v>301</v>
      </c>
      <c r="G33" s="50">
        <v>85</v>
      </c>
      <c r="H33" s="9">
        <v>82</v>
      </c>
      <c r="I33" s="11"/>
    </row>
    <row r="34" spans="1:9">
      <c r="A34" s="1">
        <v>718</v>
      </c>
      <c r="B34" s="2">
        <v>818</v>
      </c>
      <c r="C34" s="4" t="s">
        <v>42</v>
      </c>
      <c r="E34" s="50">
        <v>3800</v>
      </c>
      <c r="F34" s="9">
        <v>3609</v>
      </c>
      <c r="G34" s="50">
        <v>2600</v>
      </c>
      <c r="H34" s="9">
        <v>2485.35</v>
      </c>
      <c r="I34" s="11" t="s">
        <v>125</v>
      </c>
    </row>
    <row r="35" spans="1:9">
      <c r="A35" s="1">
        <v>719</v>
      </c>
      <c r="B35" s="2">
        <v>819</v>
      </c>
      <c r="C35" s="4" t="s">
        <v>43</v>
      </c>
      <c r="E35" s="9">
        <v>4500</v>
      </c>
      <c r="F35" s="9">
        <v>4260</v>
      </c>
      <c r="G35" s="9">
        <v>3200</v>
      </c>
      <c r="H35" s="9">
        <v>2728.72</v>
      </c>
      <c r="I35" s="11" t="s">
        <v>125</v>
      </c>
    </row>
    <row r="36" spans="1:9">
      <c r="A36" s="1">
        <v>723</v>
      </c>
      <c r="B36" s="2">
        <v>823</v>
      </c>
      <c r="C36" s="4" t="s">
        <v>44</v>
      </c>
      <c r="E36" s="50">
        <v>2500</v>
      </c>
      <c r="F36" s="9">
        <v>2593</v>
      </c>
      <c r="G36" s="50">
        <v>500</v>
      </c>
      <c r="H36" s="9">
        <v>560</v>
      </c>
      <c r="I36" s="11"/>
    </row>
    <row r="37" spans="1:9">
      <c r="A37" s="1">
        <v>724</v>
      </c>
      <c r="B37" s="2">
        <v>824</v>
      </c>
      <c r="C37" s="4" t="s">
        <v>45</v>
      </c>
      <c r="E37" s="50">
        <v>3000</v>
      </c>
      <c r="F37" s="9">
        <v>2807</v>
      </c>
      <c r="G37" s="50">
        <v>500</v>
      </c>
      <c r="H37" s="9">
        <v>327.86</v>
      </c>
      <c r="I37" s="11"/>
    </row>
    <row r="38" spans="1:9">
      <c r="A38" s="1">
        <v>725</v>
      </c>
      <c r="B38" s="2">
        <v>825</v>
      </c>
      <c r="C38" s="4" t="s">
        <v>46</v>
      </c>
      <c r="E38" s="9">
        <v>0</v>
      </c>
      <c r="F38" s="9"/>
      <c r="G38" s="9"/>
      <c r="H38" s="9"/>
      <c r="I38" s="11"/>
    </row>
    <row r="39" spans="1:9">
      <c r="A39" s="1">
        <v>730</v>
      </c>
      <c r="B39" s="2">
        <v>830</v>
      </c>
      <c r="C39" s="4" t="s">
        <v>47</v>
      </c>
      <c r="E39" s="9">
        <v>0</v>
      </c>
      <c r="F39" s="9">
        <v>9.51</v>
      </c>
      <c r="G39" s="9"/>
      <c r="H39" s="9"/>
      <c r="I39" s="11"/>
    </row>
    <row r="40" spans="1:9">
      <c r="B40" s="2">
        <v>841</v>
      </c>
      <c r="C40" s="4" t="s">
        <v>48</v>
      </c>
      <c r="E40" s="50"/>
      <c r="F40" s="9"/>
      <c r="G40" s="50">
        <v>500</v>
      </c>
      <c r="H40" s="9"/>
      <c r="I40" s="11"/>
    </row>
    <row r="41" spans="1:9">
      <c r="A41" s="1">
        <v>742</v>
      </c>
      <c r="B41" s="2">
        <v>842</v>
      </c>
      <c r="C41" s="4" t="s">
        <v>49</v>
      </c>
      <c r="E41" s="9"/>
      <c r="F41" s="9"/>
      <c r="G41" s="9"/>
      <c r="H41" s="9"/>
      <c r="I41" s="11"/>
    </row>
    <row r="42" spans="1:9">
      <c r="A42" s="1">
        <v>761</v>
      </c>
      <c r="B42" s="2">
        <v>861</v>
      </c>
      <c r="C42" s="4" t="s">
        <v>50</v>
      </c>
      <c r="E42" s="50">
        <v>700</v>
      </c>
      <c r="F42" s="9">
        <v>703.25</v>
      </c>
      <c r="G42" s="50">
        <v>650</v>
      </c>
      <c r="H42" s="9">
        <v>674.17</v>
      </c>
      <c r="I42" s="11"/>
    </row>
    <row r="43" spans="1:9">
      <c r="A43" s="1">
        <v>764</v>
      </c>
      <c r="B43" s="2">
        <v>864</v>
      </c>
      <c r="C43" s="4" t="s">
        <v>51</v>
      </c>
      <c r="E43" s="50">
        <v>600</v>
      </c>
      <c r="F43" s="9">
        <v>801.66</v>
      </c>
      <c r="G43" s="9"/>
      <c r="H43" s="9"/>
      <c r="I43" s="11"/>
    </row>
    <row r="44" spans="1:9">
      <c r="A44" s="1">
        <v>770</v>
      </c>
      <c r="B44" s="2">
        <v>870</v>
      </c>
      <c r="C44" s="4" t="s">
        <v>52</v>
      </c>
      <c r="E44" s="9"/>
      <c r="F44" s="9"/>
      <c r="G44" s="50">
        <v>8000</v>
      </c>
      <c r="H44" s="9">
        <v>8705.84</v>
      </c>
      <c r="I44" s="51" t="s">
        <v>129</v>
      </c>
    </row>
    <row r="45" spans="1:9">
      <c r="A45" s="1">
        <v>771</v>
      </c>
      <c r="B45" s="2">
        <v>871</v>
      </c>
      <c r="C45" s="4" t="s">
        <v>54</v>
      </c>
      <c r="E45" s="50">
        <v>450</v>
      </c>
      <c r="F45" s="9">
        <v>448</v>
      </c>
      <c r="G45" s="50">
        <v>250</v>
      </c>
      <c r="H45" s="9">
        <v>204.27</v>
      </c>
      <c r="I45" s="11"/>
    </row>
    <row r="46" spans="1:9">
      <c r="A46" s="1">
        <v>772</v>
      </c>
      <c r="B46" s="2">
        <v>872</v>
      </c>
      <c r="C46" s="4" t="s">
        <v>55</v>
      </c>
      <c r="E46" s="9"/>
      <c r="F46" s="9"/>
      <c r="G46" s="50">
        <v>2000</v>
      </c>
      <c r="H46" s="9"/>
      <c r="I46" s="11" t="s">
        <v>56</v>
      </c>
    </row>
    <row r="47" spans="1:9">
      <c r="A47" s="1">
        <v>773</v>
      </c>
      <c r="B47" s="2">
        <v>873</v>
      </c>
      <c r="C47" s="4" t="s">
        <v>57</v>
      </c>
      <c r="E47" s="9"/>
      <c r="F47" s="50">
        <v>4800</v>
      </c>
      <c r="G47" s="9"/>
      <c r="H47" s="9">
        <v>4790.7700000000004</v>
      </c>
      <c r="I47" s="11"/>
    </row>
    <row r="48" spans="1:9">
      <c r="A48" s="1">
        <v>789</v>
      </c>
      <c r="B48" s="2">
        <v>889</v>
      </c>
      <c r="C48" s="14" t="s">
        <v>58</v>
      </c>
      <c r="E48" s="9">
        <v>500</v>
      </c>
      <c r="F48" s="9">
        <v>465</v>
      </c>
      <c r="G48" s="9"/>
      <c r="H48" s="9">
        <v>1102.46</v>
      </c>
      <c r="I48" s="11"/>
    </row>
    <row r="49" spans="1:9">
      <c r="A49" s="1">
        <v>791</v>
      </c>
      <c r="B49" s="2">
        <v>891</v>
      </c>
      <c r="C49" s="4" t="s">
        <v>59</v>
      </c>
      <c r="E49" s="9">
        <v>0</v>
      </c>
      <c r="F49" s="9">
        <v>110</v>
      </c>
      <c r="G49" s="9"/>
      <c r="H49" s="9"/>
      <c r="I49" s="11"/>
    </row>
    <row r="50" spans="1:9" ht="13">
      <c r="C50" s="3" t="s">
        <v>60</v>
      </c>
      <c r="D50" s="3"/>
      <c r="E50" s="13">
        <f>SUM(E21:E49)</f>
        <v>31650</v>
      </c>
      <c r="F50" s="13">
        <f>SUM(F21:F49)</f>
        <v>36390.85</v>
      </c>
      <c r="G50" s="13">
        <f>SUM(G21:G49)</f>
        <v>28085</v>
      </c>
      <c r="H50" s="13">
        <f>SUM(H21:H49)</f>
        <v>33789.270000000004</v>
      </c>
      <c r="I50" s="11"/>
    </row>
    <row r="51" spans="1:9" ht="13">
      <c r="C51" s="3"/>
      <c r="D51" s="3"/>
      <c r="E51" s="13"/>
      <c r="F51" s="13"/>
      <c r="G51" s="13"/>
      <c r="H51" s="13"/>
      <c r="I51" s="11"/>
    </row>
    <row r="52" spans="1:9" ht="13">
      <c r="C52" s="3"/>
      <c r="D52" s="3"/>
      <c r="E52" s="13"/>
      <c r="F52" s="13"/>
      <c r="G52" s="13"/>
      <c r="H52" s="13"/>
      <c r="I52" s="11"/>
    </row>
    <row r="53" spans="1:9">
      <c r="E53" s="12"/>
      <c r="F53" s="12"/>
      <c r="G53" s="12"/>
      <c r="H53" s="12"/>
      <c r="I53" s="11"/>
    </row>
    <row r="54" spans="1:9" ht="13">
      <c r="C54" s="6" t="s">
        <v>61</v>
      </c>
      <c r="D54" s="6"/>
      <c r="E54" s="12"/>
      <c r="F54" s="12"/>
      <c r="G54" s="12"/>
      <c r="H54" s="12"/>
      <c r="I54" s="11"/>
    </row>
    <row r="55" spans="1:9">
      <c r="B55" s="2">
        <v>905</v>
      </c>
      <c r="C55" s="4" t="s">
        <v>62</v>
      </c>
      <c r="E55" s="12"/>
      <c r="F55" s="12"/>
      <c r="G55" s="50">
        <v>14400</v>
      </c>
      <c r="H55" s="12">
        <v>13308</v>
      </c>
      <c r="I55" s="15" t="s">
        <v>128</v>
      </c>
    </row>
    <row r="56" spans="1:9">
      <c r="B56" s="2">
        <v>908</v>
      </c>
      <c r="C56" s="4" t="s">
        <v>64</v>
      </c>
      <c r="E56" s="12"/>
      <c r="F56" s="12"/>
      <c r="G56" s="9">
        <v>100</v>
      </c>
      <c r="H56" s="12"/>
      <c r="I56" s="11"/>
    </row>
    <row r="57" spans="1:9">
      <c r="B57" s="2">
        <v>910</v>
      </c>
      <c r="C57" s="4" t="s">
        <v>65</v>
      </c>
      <c r="E57" s="12"/>
      <c r="F57" s="12"/>
      <c r="G57" s="9">
        <v>1000</v>
      </c>
      <c r="H57" s="12">
        <v>750</v>
      </c>
      <c r="I57" s="11" t="s">
        <v>66</v>
      </c>
    </row>
    <row r="58" spans="1:9">
      <c r="B58" s="2">
        <v>920</v>
      </c>
      <c r="C58" s="4" t="s">
        <v>67</v>
      </c>
      <c r="E58" s="12"/>
      <c r="F58" s="12"/>
      <c r="G58" s="9">
        <v>100</v>
      </c>
      <c r="H58" s="12">
        <v>100</v>
      </c>
      <c r="I58" s="11"/>
    </row>
    <row r="59" spans="1:9">
      <c r="B59" s="2">
        <v>930</v>
      </c>
      <c r="C59" s="4" t="s">
        <v>68</v>
      </c>
      <c r="E59" s="12"/>
      <c r="F59" s="12"/>
      <c r="G59" s="9">
        <v>350</v>
      </c>
      <c r="H59" s="12">
        <v>315</v>
      </c>
      <c r="I59" s="11"/>
    </row>
    <row r="60" spans="1:9">
      <c r="B60" s="2">
        <v>940</v>
      </c>
      <c r="C60" s="4" t="s">
        <v>69</v>
      </c>
      <c r="E60" s="12"/>
      <c r="F60" s="12"/>
      <c r="G60" s="50">
        <v>30000</v>
      </c>
      <c r="H60" s="12">
        <v>26923.91</v>
      </c>
      <c r="I60" s="16"/>
    </row>
    <row r="61" spans="1:9">
      <c r="B61" s="2">
        <v>942</v>
      </c>
      <c r="C61" s="4" t="s">
        <v>70</v>
      </c>
      <c r="E61" s="12"/>
      <c r="F61" s="12"/>
      <c r="G61" s="9">
        <v>7700</v>
      </c>
      <c r="H61" s="12">
        <v>7000.22</v>
      </c>
      <c r="I61" s="16"/>
    </row>
    <row r="62" spans="1:9">
      <c r="B62" s="2">
        <v>945</v>
      </c>
      <c r="C62" s="4" t="s">
        <v>71</v>
      </c>
      <c r="E62" s="12"/>
      <c r="F62" s="12"/>
      <c r="G62" s="9">
        <v>500</v>
      </c>
      <c r="H62" s="12"/>
      <c r="I62" s="16" t="s">
        <v>72</v>
      </c>
    </row>
    <row r="63" spans="1:9">
      <c r="B63" s="2">
        <v>946</v>
      </c>
      <c r="C63" s="4" t="s">
        <v>73</v>
      </c>
      <c r="E63" s="12"/>
      <c r="F63" s="12"/>
      <c r="G63" s="50">
        <v>2200</v>
      </c>
      <c r="H63" s="12">
        <v>1597.39</v>
      </c>
      <c r="I63" s="16"/>
    </row>
    <row r="64" spans="1:9">
      <c r="B64" s="2">
        <v>949</v>
      </c>
      <c r="C64" s="4" t="s">
        <v>74</v>
      </c>
      <c r="E64" s="12"/>
      <c r="F64" s="12"/>
      <c r="G64" s="9">
        <v>1300</v>
      </c>
      <c r="H64" s="12">
        <v>1280.6199999999999</v>
      </c>
    </row>
    <row r="65" spans="1:9">
      <c r="B65" s="2">
        <v>950</v>
      </c>
      <c r="C65" s="4" t="s">
        <v>75</v>
      </c>
      <c r="E65" s="12"/>
      <c r="F65" s="12"/>
      <c r="G65" s="9">
        <v>700</v>
      </c>
      <c r="H65" s="12">
        <v>679.29</v>
      </c>
    </row>
    <row r="66" spans="1:9">
      <c r="B66" s="2">
        <v>951</v>
      </c>
      <c r="C66" s="4" t="s">
        <v>76</v>
      </c>
      <c r="E66" s="12"/>
      <c r="F66" s="12"/>
      <c r="G66" s="9">
        <v>2000</v>
      </c>
      <c r="H66" s="12">
        <v>196.82</v>
      </c>
    </row>
    <row r="67" spans="1:9" s="19" customFormat="1">
      <c r="A67" s="17"/>
      <c r="B67" s="2">
        <v>952</v>
      </c>
      <c r="C67" s="4" t="s">
        <v>77</v>
      </c>
      <c r="D67" s="4"/>
      <c r="E67" s="12"/>
      <c r="F67" s="12"/>
      <c r="G67" s="9">
        <v>5000</v>
      </c>
      <c r="H67" s="12">
        <v>326.73</v>
      </c>
      <c r="I67" s="18"/>
    </row>
    <row r="68" spans="1:9" s="19" customFormat="1">
      <c r="A68" s="17"/>
      <c r="B68" s="2">
        <v>952.1</v>
      </c>
      <c r="C68" s="4" t="s">
        <v>78</v>
      </c>
      <c r="D68" s="4"/>
      <c r="E68" s="12"/>
      <c r="F68" s="12"/>
      <c r="G68" s="9">
        <v>0</v>
      </c>
      <c r="H68" s="12">
        <v>22189.3</v>
      </c>
      <c r="I68" s="18" t="s">
        <v>130</v>
      </c>
    </row>
    <row r="69" spans="1:9" s="19" customFormat="1">
      <c r="A69" s="17"/>
      <c r="B69" s="2">
        <v>952.2</v>
      </c>
      <c r="C69" s="4" t="s">
        <v>79</v>
      </c>
      <c r="D69" s="4"/>
      <c r="E69" s="12"/>
      <c r="F69" s="12"/>
      <c r="G69" s="9"/>
      <c r="H69" s="12">
        <v>258.5</v>
      </c>
      <c r="I69" s="18"/>
    </row>
    <row r="70" spans="1:9" s="19" customFormat="1">
      <c r="A70" s="17"/>
      <c r="B70" s="2">
        <v>952.3</v>
      </c>
      <c r="C70" s="4" t="s">
        <v>80</v>
      </c>
      <c r="D70" s="4"/>
      <c r="E70" s="12"/>
      <c r="F70" s="12"/>
      <c r="G70" s="9"/>
      <c r="H70" s="12"/>
      <c r="I70" s="18"/>
    </row>
    <row r="71" spans="1:9">
      <c r="B71" s="2">
        <v>953</v>
      </c>
      <c r="C71" s="4" t="s">
        <v>81</v>
      </c>
      <c r="E71" s="12"/>
      <c r="F71" s="12"/>
      <c r="G71" s="9"/>
      <c r="H71" s="12">
        <v>17744.23</v>
      </c>
      <c r="I71" s="20" t="s">
        <v>82</v>
      </c>
    </row>
    <row r="72" spans="1:9">
      <c r="B72" s="2">
        <v>953.1</v>
      </c>
      <c r="C72" s="4" t="s">
        <v>83</v>
      </c>
      <c r="E72" s="12"/>
      <c r="F72" s="12"/>
      <c r="G72" s="9"/>
      <c r="H72" s="12">
        <v>51696.86</v>
      </c>
      <c r="I72" s="18" t="s">
        <v>130</v>
      </c>
    </row>
    <row r="73" spans="1:9">
      <c r="B73" s="2">
        <v>954</v>
      </c>
      <c r="C73" s="4" t="s">
        <v>84</v>
      </c>
      <c r="E73" s="12"/>
      <c r="F73" s="12"/>
      <c r="G73" s="50">
        <v>2500</v>
      </c>
      <c r="H73" s="12">
        <v>894.68</v>
      </c>
    </row>
    <row r="74" spans="1:9">
      <c r="B74" s="2">
        <v>955</v>
      </c>
      <c r="C74" s="4" t="s">
        <v>85</v>
      </c>
      <c r="E74" s="12"/>
      <c r="F74" s="12"/>
      <c r="G74" s="50">
        <v>8400</v>
      </c>
      <c r="H74" s="12">
        <v>8400</v>
      </c>
      <c r="I74" s="4" t="s">
        <v>86</v>
      </c>
    </row>
    <row r="75" spans="1:9">
      <c r="B75" s="2">
        <v>956</v>
      </c>
      <c r="C75" s="4" t="s">
        <v>87</v>
      </c>
      <c r="E75" s="12"/>
      <c r="F75" s="12"/>
      <c r="G75" s="9">
        <v>29500</v>
      </c>
      <c r="H75" s="12">
        <v>29036.59</v>
      </c>
    </row>
    <row r="76" spans="1:9">
      <c r="B76" s="2">
        <v>960</v>
      </c>
      <c r="C76" s="4" t="s">
        <v>88</v>
      </c>
      <c r="E76" s="12"/>
      <c r="F76" s="12"/>
      <c r="G76" s="9">
        <v>250</v>
      </c>
      <c r="H76" s="12">
        <v>102.58</v>
      </c>
    </row>
    <row r="77" spans="1:9">
      <c r="B77" s="2">
        <v>961</v>
      </c>
      <c r="C77" s="4" t="s">
        <v>89</v>
      </c>
      <c r="E77" s="12"/>
      <c r="F77" s="12"/>
      <c r="G77" s="9"/>
      <c r="H77" s="12"/>
    </row>
    <row r="78" spans="1:9">
      <c r="B78" s="2">
        <v>964</v>
      </c>
      <c r="C78" s="4" t="s">
        <v>90</v>
      </c>
      <c r="E78" s="12"/>
      <c r="F78" s="12"/>
      <c r="G78" s="50">
        <v>360</v>
      </c>
      <c r="H78" s="12">
        <v>249.34</v>
      </c>
    </row>
    <row r="79" spans="1:9">
      <c r="B79" s="2">
        <v>965</v>
      </c>
      <c r="C79" s="4" t="s">
        <v>91</v>
      </c>
      <c r="E79" s="12"/>
      <c r="F79" s="12"/>
      <c r="G79" s="9">
        <v>100</v>
      </c>
      <c r="H79" s="12"/>
    </row>
    <row r="80" spans="1:9">
      <c r="A80" s="1" t="s">
        <v>92</v>
      </c>
      <c r="B80" s="2">
        <v>970</v>
      </c>
      <c r="C80" s="4" t="s">
        <v>93</v>
      </c>
      <c r="E80" s="12"/>
      <c r="F80" s="12"/>
      <c r="G80" s="9">
        <v>200</v>
      </c>
      <c r="H80" s="12">
        <v>2601.6</v>
      </c>
    </row>
    <row r="81" spans="2:9">
      <c r="B81" s="2">
        <v>971</v>
      </c>
      <c r="C81" s="4" t="s">
        <v>94</v>
      </c>
      <c r="E81" s="12"/>
      <c r="F81" s="12"/>
      <c r="G81" s="50">
        <v>6000</v>
      </c>
      <c r="H81" s="12">
        <v>5890</v>
      </c>
      <c r="I81" s="4" t="s">
        <v>95</v>
      </c>
    </row>
    <row r="82" spans="2:9">
      <c r="B82" s="2">
        <v>972</v>
      </c>
      <c r="C82" s="4" t="s">
        <v>96</v>
      </c>
      <c r="E82" s="12"/>
      <c r="F82" s="12"/>
      <c r="G82" s="50">
        <v>1150</v>
      </c>
      <c r="H82" s="12">
        <v>1076</v>
      </c>
      <c r="I82" s="4" t="s">
        <v>97</v>
      </c>
    </row>
    <row r="83" spans="2:9">
      <c r="B83" s="2">
        <v>975</v>
      </c>
      <c r="C83" s="19" t="s">
        <v>98</v>
      </c>
      <c r="E83" s="12"/>
      <c r="F83" s="12"/>
      <c r="G83" s="9">
        <v>0</v>
      </c>
      <c r="H83" s="12">
        <v>915.8</v>
      </c>
    </row>
    <row r="84" spans="2:9">
      <c r="B84" s="2">
        <v>976</v>
      </c>
      <c r="C84" s="4" t="s">
        <v>99</v>
      </c>
      <c r="E84" s="12"/>
      <c r="F84" s="12"/>
      <c r="G84" s="50">
        <v>600</v>
      </c>
      <c r="H84" s="12">
        <v>483.35</v>
      </c>
    </row>
    <row r="85" spans="2:9">
      <c r="B85" s="2">
        <v>977</v>
      </c>
      <c r="C85" s="4" t="s">
        <v>100</v>
      </c>
      <c r="E85" s="12"/>
      <c r="F85" s="12"/>
      <c r="G85" s="9">
        <v>7000</v>
      </c>
      <c r="H85" s="12">
        <v>6495.14</v>
      </c>
    </row>
    <row r="86" spans="2:9">
      <c r="B86" s="2">
        <v>978</v>
      </c>
      <c r="C86" s="4" t="s">
        <v>101</v>
      </c>
      <c r="E86" s="12"/>
      <c r="F86" s="12"/>
      <c r="G86" s="9">
        <v>2000</v>
      </c>
      <c r="H86" s="12">
        <v>1844.97</v>
      </c>
    </row>
    <row r="87" spans="2:9">
      <c r="B87" s="2">
        <v>979</v>
      </c>
      <c r="C87" s="4" t="s">
        <v>102</v>
      </c>
      <c r="E87" s="12"/>
      <c r="F87" s="12"/>
      <c r="G87" s="9">
        <v>2640</v>
      </c>
      <c r="H87" s="12">
        <v>2640</v>
      </c>
    </row>
    <row r="88" spans="2:9">
      <c r="E88" s="12"/>
      <c r="F88" s="12"/>
      <c r="G88" s="12"/>
      <c r="H88" s="12"/>
    </row>
    <row r="89" spans="2:9" ht="13">
      <c r="C89" s="3" t="s">
        <v>103</v>
      </c>
      <c r="D89" s="3"/>
      <c r="E89" s="12"/>
      <c r="F89" s="12"/>
      <c r="G89" s="13">
        <f>SUM(G55:G88)</f>
        <v>126050</v>
      </c>
      <c r="H89" s="13">
        <f>SUM(H55:H88)</f>
        <v>204996.91999999998</v>
      </c>
    </row>
    <row r="90" spans="2:9">
      <c r="E90" s="12"/>
      <c r="F90" s="12"/>
      <c r="G90" s="12"/>
      <c r="H90" s="12"/>
    </row>
    <row r="91" spans="2:9" ht="13">
      <c r="C91" s="3" t="s">
        <v>104</v>
      </c>
      <c r="D91" s="3"/>
      <c r="E91" s="12">
        <f>E18+E50</f>
        <v>189317</v>
      </c>
      <c r="F91" s="12">
        <f>F18+F50</f>
        <v>165561.92000000001</v>
      </c>
      <c r="G91" s="12"/>
      <c r="H91" s="12"/>
    </row>
    <row r="92" spans="2:9" ht="13">
      <c r="C92" s="3" t="s">
        <v>105</v>
      </c>
      <c r="D92" s="3"/>
      <c r="E92" s="12"/>
      <c r="F92" s="12"/>
      <c r="G92" s="12">
        <f>G50+G89</f>
        <v>154135</v>
      </c>
      <c r="H92" s="12">
        <f>H50+H89</f>
        <v>238786.19</v>
      </c>
    </row>
    <row r="93" spans="2:9" ht="13">
      <c r="C93" s="3"/>
      <c r="D93" s="3"/>
      <c r="E93" s="12"/>
      <c r="F93" s="12"/>
      <c r="G93" s="12"/>
      <c r="H93" s="12"/>
    </row>
    <row r="94" spans="2:9" ht="13">
      <c r="C94" s="3"/>
      <c r="D94" s="3"/>
      <c r="E94" s="12"/>
      <c r="F94" s="12"/>
      <c r="H94" s="12"/>
    </row>
    <row r="95" spans="2:9" ht="13">
      <c r="C95" s="3"/>
      <c r="D95" s="3"/>
      <c r="E95" s="12"/>
      <c r="F95" s="12"/>
      <c r="G95" s="12"/>
      <c r="H95" s="12"/>
    </row>
    <row r="96" spans="2:9" ht="13">
      <c r="C96" s="3" t="s">
        <v>106</v>
      </c>
      <c r="D96" s="3"/>
      <c r="E96" s="12"/>
      <c r="F96" s="12"/>
      <c r="G96" s="13">
        <f>E91-G92</f>
        <v>35182</v>
      </c>
      <c r="H96" s="13">
        <f>F91-H92</f>
        <v>-73224.26999999999</v>
      </c>
    </row>
    <row r="97" spans="1:9">
      <c r="E97" s="12"/>
      <c r="F97" s="12"/>
      <c r="G97" s="12">
        <f>-E8-E11-5459.26</f>
        <v>-9959.26</v>
      </c>
      <c r="H97" s="12">
        <f>-F8-F11-5459.26</f>
        <v>-10434.26</v>
      </c>
      <c r="I97" s="4" t="s">
        <v>107</v>
      </c>
    </row>
    <row r="98" spans="1:9" s="4" customFormat="1">
      <c r="A98" s="1"/>
      <c r="B98" s="2"/>
      <c r="E98" s="12"/>
      <c r="F98" s="21"/>
      <c r="G98" s="12"/>
      <c r="H98" s="12" t="s">
        <v>108</v>
      </c>
    </row>
    <row r="99" spans="1:9" s="4" customFormat="1" ht="13">
      <c r="A99" s="6"/>
      <c r="B99" s="2"/>
      <c r="C99" s="22" t="s">
        <v>109</v>
      </c>
      <c r="D99" s="22"/>
      <c r="E99" s="12"/>
      <c r="F99" s="12"/>
      <c r="G99" s="13">
        <f>G96-97</f>
        <v>35085</v>
      </c>
      <c r="H99" s="13">
        <f>H96+H97</f>
        <v>-83658.529999999984</v>
      </c>
    </row>
    <row r="100" spans="1:9" s="4" customFormat="1">
      <c r="A100" s="1"/>
      <c r="B100" s="2"/>
      <c r="E100" s="9"/>
      <c r="F100" s="9"/>
      <c r="G100" s="9"/>
    </row>
    <row r="101" spans="1:9" s="4" customFormat="1" ht="13">
      <c r="A101" s="6"/>
      <c r="B101" s="2"/>
      <c r="C101" s="3"/>
      <c r="D101" s="23"/>
      <c r="E101" s="9"/>
      <c r="F101" s="9"/>
      <c r="G101" s="9"/>
    </row>
    <row r="102" spans="1:9" s="4" customFormat="1" ht="13">
      <c r="A102" s="6"/>
      <c r="B102" s="2"/>
      <c r="D102" s="23"/>
    </row>
    <row r="103" spans="1:9" s="4" customFormat="1" ht="13">
      <c r="A103" s="6"/>
      <c r="B103" s="2"/>
      <c r="D103" s="23"/>
    </row>
    <row r="104" spans="1:9" s="4" customFormat="1" ht="13">
      <c r="A104" s="6"/>
      <c r="B104" s="2"/>
      <c r="D104" s="23"/>
    </row>
    <row r="105" spans="1:9" s="4" customFormat="1" ht="13">
      <c r="A105" s="6"/>
      <c r="B105" s="2"/>
      <c r="D105" s="23"/>
    </row>
    <row r="106" spans="1:9" s="4" customFormat="1" ht="13">
      <c r="A106" s="6"/>
      <c r="B106" s="6"/>
      <c r="C106" s="6"/>
      <c r="D106" s="23"/>
      <c r="E106" s="3"/>
      <c r="G106" s="6"/>
      <c r="H106" s="6"/>
    </row>
    <row r="107" spans="1:9" s="4" customFormat="1" ht="13">
      <c r="A107" s="6"/>
      <c r="B107" s="6"/>
      <c r="D107" s="23"/>
      <c r="F107" s="24"/>
      <c r="G107" s="24"/>
      <c r="H107" s="9"/>
    </row>
    <row r="108" spans="1:9" s="4" customFormat="1" ht="13">
      <c r="A108" s="6"/>
      <c r="B108" s="6"/>
      <c r="D108" s="25"/>
      <c r="E108" s="9"/>
      <c r="F108" s="24"/>
      <c r="G108" s="24"/>
      <c r="H108" s="9"/>
    </row>
    <row r="109" spans="1:9" s="4" customFormat="1" ht="13">
      <c r="A109" s="1"/>
      <c r="B109" s="6"/>
      <c r="D109" s="24"/>
      <c r="E109" s="9"/>
      <c r="F109" s="24"/>
      <c r="G109" s="24"/>
      <c r="H109" s="9"/>
    </row>
    <row r="110" spans="1:9" s="4" customFormat="1" ht="13">
      <c r="A110" s="1"/>
      <c r="B110" s="2"/>
      <c r="D110" s="24"/>
      <c r="F110" s="24"/>
      <c r="G110" s="24"/>
      <c r="H110" s="9"/>
    </row>
    <row r="111" spans="1:9" s="4" customFormat="1" ht="13">
      <c r="A111" s="6"/>
      <c r="B111" s="6"/>
      <c r="C111" s="3"/>
      <c r="D111" s="24"/>
      <c r="E111" s="9"/>
      <c r="F111" s="9"/>
      <c r="G111" s="24"/>
      <c r="H111" s="24"/>
    </row>
    <row r="112" spans="1:9" s="4" customFormat="1" ht="13">
      <c r="A112" s="1"/>
      <c r="B112" s="2"/>
      <c r="C112" s="3"/>
      <c r="D112" s="24"/>
      <c r="E112" s="24"/>
      <c r="F112" s="24"/>
      <c r="G112" s="24"/>
      <c r="H112" s="24"/>
    </row>
    <row r="113" spans="1:8" s="4" customFormat="1" ht="13">
      <c r="A113" s="1"/>
      <c r="B113" s="6"/>
      <c r="D113" s="25"/>
      <c r="E113" s="24"/>
      <c r="F113" s="24"/>
      <c r="G113" s="25"/>
      <c r="H113" s="24"/>
    </row>
    <row r="114" spans="1:8" s="4" customFormat="1" ht="13">
      <c r="A114" s="1"/>
      <c r="B114" s="2"/>
      <c r="D114" s="9"/>
      <c r="E114" s="9"/>
      <c r="F114" s="9"/>
      <c r="G114" s="24"/>
      <c r="H114" s="9"/>
    </row>
    <row r="115" spans="1:8" s="4" customFormat="1">
      <c r="A115" s="1"/>
      <c r="B115" s="2"/>
      <c r="D115" s="9"/>
      <c r="E115" s="9"/>
      <c r="F115" s="9"/>
      <c r="H115" s="9"/>
    </row>
    <row r="116" spans="1:8" s="4" customFormat="1">
      <c r="A116" s="1"/>
      <c r="B116" s="2"/>
      <c r="E116" s="9"/>
      <c r="F116" s="9"/>
    </row>
  </sheetData>
  <printOptions headings="1" gridLines="1"/>
  <pageMargins left="0.45" right="0.45" top="0.5" bottom="0.5" header="0.3" footer="0.3"/>
  <pageSetup scale="75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0"/>
  <sheetViews>
    <sheetView tabSelected="1" view="pageBreakPreview" topLeftCell="B9" zoomScale="163" zoomScaleNormal="100" zoomScaleSheetLayoutView="163" workbookViewId="0">
      <selection activeCell="C3" sqref="C3"/>
    </sheetView>
  </sheetViews>
  <sheetFormatPr defaultColWidth="8.81640625" defaultRowHeight="12.5"/>
  <cols>
    <col min="1" max="1" width="9.54296875" style="29" customWidth="1"/>
    <col min="2" max="3" width="12.54296875" style="28" customWidth="1"/>
    <col min="4" max="4" width="37" style="27" customWidth="1"/>
    <col min="5" max="5" width="7.81640625" style="28" customWidth="1"/>
    <col min="6" max="6" width="8.81640625" style="28" customWidth="1"/>
    <col min="7" max="7" width="59.453125" style="27" customWidth="1"/>
    <col min="8" max="256" width="8.81640625" style="26"/>
    <col min="257" max="257" width="8.453125" style="26" customWidth="1"/>
    <col min="258" max="259" width="12.54296875" style="26" customWidth="1"/>
    <col min="260" max="260" width="37" style="26" customWidth="1"/>
    <col min="261" max="261" width="7.81640625" style="26" customWidth="1"/>
    <col min="262" max="262" width="8.81640625" style="26" customWidth="1"/>
    <col min="263" max="263" width="59.453125" style="26" customWidth="1"/>
    <col min="264" max="512" width="8.81640625" style="26"/>
    <col min="513" max="513" width="8.453125" style="26" customWidth="1"/>
    <col min="514" max="515" width="12.54296875" style="26" customWidth="1"/>
    <col min="516" max="516" width="37" style="26" customWidth="1"/>
    <col min="517" max="517" width="7.81640625" style="26" customWidth="1"/>
    <col min="518" max="518" width="8.81640625" style="26" customWidth="1"/>
    <col min="519" max="519" width="59.453125" style="26" customWidth="1"/>
    <col min="520" max="768" width="8.81640625" style="26"/>
    <col min="769" max="769" width="8.453125" style="26" customWidth="1"/>
    <col min="770" max="771" width="12.54296875" style="26" customWidth="1"/>
    <col min="772" max="772" width="37" style="26" customWidth="1"/>
    <col min="773" max="773" width="7.81640625" style="26" customWidth="1"/>
    <col min="774" max="774" width="8.81640625" style="26" customWidth="1"/>
    <col min="775" max="775" width="59.453125" style="26" customWidth="1"/>
    <col min="776" max="1024" width="8.81640625" style="26"/>
    <col min="1025" max="1025" width="8.453125" style="26" customWidth="1"/>
    <col min="1026" max="1027" width="12.54296875" style="26" customWidth="1"/>
    <col min="1028" max="1028" width="37" style="26" customWidth="1"/>
    <col min="1029" max="1029" width="7.81640625" style="26" customWidth="1"/>
    <col min="1030" max="1030" width="8.81640625" style="26" customWidth="1"/>
    <col min="1031" max="1031" width="59.453125" style="26" customWidth="1"/>
    <col min="1032" max="1280" width="8.81640625" style="26"/>
    <col min="1281" max="1281" width="8.453125" style="26" customWidth="1"/>
    <col min="1282" max="1283" width="12.54296875" style="26" customWidth="1"/>
    <col min="1284" max="1284" width="37" style="26" customWidth="1"/>
    <col min="1285" max="1285" width="7.81640625" style="26" customWidth="1"/>
    <col min="1286" max="1286" width="8.81640625" style="26" customWidth="1"/>
    <col min="1287" max="1287" width="59.453125" style="26" customWidth="1"/>
    <col min="1288" max="1536" width="8.81640625" style="26"/>
    <col min="1537" max="1537" width="8.453125" style="26" customWidth="1"/>
    <col min="1538" max="1539" width="12.54296875" style="26" customWidth="1"/>
    <col min="1540" max="1540" width="37" style="26" customWidth="1"/>
    <col min="1541" max="1541" width="7.81640625" style="26" customWidth="1"/>
    <col min="1542" max="1542" width="8.81640625" style="26" customWidth="1"/>
    <col min="1543" max="1543" width="59.453125" style="26" customWidth="1"/>
    <col min="1544" max="1792" width="8.81640625" style="26"/>
    <col min="1793" max="1793" width="8.453125" style="26" customWidth="1"/>
    <col min="1794" max="1795" width="12.54296875" style="26" customWidth="1"/>
    <col min="1796" max="1796" width="37" style="26" customWidth="1"/>
    <col min="1797" max="1797" width="7.81640625" style="26" customWidth="1"/>
    <col min="1798" max="1798" width="8.81640625" style="26" customWidth="1"/>
    <col min="1799" max="1799" width="59.453125" style="26" customWidth="1"/>
    <col min="1800" max="2048" width="8.81640625" style="26"/>
    <col min="2049" max="2049" width="8.453125" style="26" customWidth="1"/>
    <col min="2050" max="2051" width="12.54296875" style="26" customWidth="1"/>
    <col min="2052" max="2052" width="37" style="26" customWidth="1"/>
    <col min="2053" max="2053" width="7.81640625" style="26" customWidth="1"/>
    <col min="2054" max="2054" width="8.81640625" style="26" customWidth="1"/>
    <col min="2055" max="2055" width="59.453125" style="26" customWidth="1"/>
    <col min="2056" max="2304" width="8.81640625" style="26"/>
    <col min="2305" max="2305" width="8.453125" style="26" customWidth="1"/>
    <col min="2306" max="2307" width="12.54296875" style="26" customWidth="1"/>
    <col min="2308" max="2308" width="37" style="26" customWidth="1"/>
    <col min="2309" max="2309" width="7.81640625" style="26" customWidth="1"/>
    <col min="2310" max="2310" width="8.81640625" style="26" customWidth="1"/>
    <col min="2311" max="2311" width="59.453125" style="26" customWidth="1"/>
    <col min="2312" max="2560" width="8.81640625" style="26"/>
    <col min="2561" max="2561" width="8.453125" style="26" customWidth="1"/>
    <col min="2562" max="2563" width="12.54296875" style="26" customWidth="1"/>
    <col min="2564" max="2564" width="37" style="26" customWidth="1"/>
    <col min="2565" max="2565" width="7.81640625" style="26" customWidth="1"/>
    <col min="2566" max="2566" width="8.81640625" style="26" customWidth="1"/>
    <col min="2567" max="2567" width="59.453125" style="26" customWidth="1"/>
    <col min="2568" max="2816" width="8.81640625" style="26"/>
    <col min="2817" max="2817" width="8.453125" style="26" customWidth="1"/>
    <col min="2818" max="2819" width="12.54296875" style="26" customWidth="1"/>
    <col min="2820" max="2820" width="37" style="26" customWidth="1"/>
    <col min="2821" max="2821" width="7.81640625" style="26" customWidth="1"/>
    <col min="2822" max="2822" width="8.81640625" style="26" customWidth="1"/>
    <col min="2823" max="2823" width="59.453125" style="26" customWidth="1"/>
    <col min="2824" max="3072" width="8.81640625" style="26"/>
    <col min="3073" max="3073" width="8.453125" style="26" customWidth="1"/>
    <col min="3074" max="3075" width="12.54296875" style="26" customWidth="1"/>
    <col min="3076" max="3076" width="37" style="26" customWidth="1"/>
    <col min="3077" max="3077" width="7.81640625" style="26" customWidth="1"/>
    <col min="3078" max="3078" width="8.81640625" style="26" customWidth="1"/>
    <col min="3079" max="3079" width="59.453125" style="26" customWidth="1"/>
    <col min="3080" max="3328" width="8.81640625" style="26"/>
    <col min="3329" max="3329" width="8.453125" style="26" customWidth="1"/>
    <col min="3330" max="3331" width="12.54296875" style="26" customWidth="1"/>
    <col min="3332" max="3332" width="37" style="26" customWidth="1"/>
    <col min="3333" max="3333" width="7.81640625" style="26" customWidth="1"/>
    <col min="3334" max="3334" width="8.81640625" style="26" customWidth="1"/>
    <col min="3335" max="3335" width="59.453125" style="26" customWidth="1"/>
    <col min="3336" max="3584" width="8.81640625" style="26"/>
    <col min="3585" max="3585" width="8.453125" style="26" customWidth="1"/>
    <col min="3586" max="3587" width="12.54296875" style="26" customWidth="1"/>
    <col min="3588" max="3588" width="37" style="26" customWidth="1"/>
    <col min="3589" max="3589" width="7.81640625" style="26" customWidth="1"/>
    <col min="3590" max="3590" width="8.81640625" style="26" customWidth="1"/>
    <col min="3591" max="3591" width="59.453125" style="26" customWidth="1"/>
    <col min="3592" max="3840" width="8.81640625" style="26"/>
    <col min="3841" max="3841" width="8.453125" style="26" customWidth="1"/>
    <col min="3842" max="3843" width="12.54296875" style="26" customWidth="1"/>
    <col min="3844" max="3844" width="37" style="26" customWidth="1"/>
    <col min="3845" max="3845" width="7.81640625" style="26" customWidth="1"/>
    <col min="3846" max="3846" width="8.81640625" style="26" customWidth="1"/>
    <col min="3847" max="3847" width="59.453125" style="26" customWidth="1"/>
    <col min="3848" max="4096" width="8.81640625" style="26"/>
    <col min="4097" max="4097" width="8.453125" style="26" customWidth="1"/>
    <col min="4098" max="4099" width="12.54296875" style="26" customWidth="1"/>
    <col min="4100" max="4100" width="37" style="26" customWidth="1"/>
    <col min="4101" max="4101" width="7.81640625" style="26" customWidth="1"/>
    <col min="4102" max="4102" width="8.81640625" style="26" customWidth="1"/>
    <col min="4103" max="4103" width="59.453125" style="26" customWidth="1"/>
    <col min="4104" max="4352" width="8.81640625" style="26"/>
    <col min="4353" max="4353" width="8.453125" style="26" customWidth="1"/>
    <col min="4354" max="4355" width="12.54296875" style="26" customWidth="1"/>
    <col min="4356" max="4356" width="37" style="26" customWidth="1"/>
    <col min="4357" max="4357" width="7.81640625" style="26" customWidth="1"/>
    <col min="4358" max="4358" width="8.81640625" style="26" customWidth="1"/>
    <col min="4359" max="4359" width="59.453125" style="26" customWidth="1"/>
    <col min="4360" max="4608" width="8.81640625" style="26"/>
    <col min="4609" max="4609" width="8.453125" style="26" customWidth="1"/>
    <col min="4610" max="4611" width="12.54296875" style="26" customWidth="1"/>
    <col min="4612" max="4612" width="37" style="26" customWidth="1"/>
    <col min="4613" max="4613" width="7.81640625" style="26" customWidth="1"/>
    <col min="4614" max="4614" width="8.81640625" style="26" customWidth="1"/>
    <col min="4615" max="4615" width="59.453125" style="26" customWidth="1"/>
    <col min="4616" max="4864" width="8.81640625" style="26"/>
    <col min="4865" max="4865" width="8.453125" style="26" customWidth="1"/>
    <col min="4866" max="4867" width="12.54296875" style="26" customWidth="1"/>
    <col min="4868" max="4868" width="37" style="26" customWidth="1"/>
    <col min="4869" max="4869" width="7.81640625" style="26" customWidth="1"/>
    <col min="4870" max="4870" width="8.81640625" style="26" customWidth="1"/>
    <col min="4871" max="4871" width="59.453125" style="26" customWidth="1"/>
    <col min="4872" max="5120" width="8.81640625" style="26"/>
    <col min="5121" max="5121" width="8.453125" style="26" customWidth="1"/>
    <col min="5122" max="5123" width="12.54296875" style="26" customWidth="1"/>
    <col min="5124" max="5124" width="37" style="26" customWidth="1"/>
    <col min="5125" max="5125" width="7.81640625" style="26" customWidth="1"/>
    <col min="5126" max="5126" width="8.81640625" style="26" customWidth="1"/>
    <col min="5127" max="5127" width="59.453125" style="26" customWidth="1"/>
    <col min="5128" max="5376" width="8.81640625" style="26"/>
    <col min="5377" max="5377" width="8.453125" style="26" customWidth="1"/>
    <col min="5378" max="5379" width="12.54296875" style="26" customWidth="1"/>
    <col min="5380" max="5380" width="37" style="26" customWidth="1"/>
    <col min="5381" max="5381" width="7.81640625" style="26" customWidth="1"/>
    <col min="5382" max="5382" width="8.81640625" style="26" customWidth="1"/>
    <col min="5383" max="5383" width="59.453125" style="26" customWidth="1"/>
    <col min="5384" max="5632" width="8.81640625" style="26"/>
    <col min="5633" max="5633" width="8.453125" style="26" customWidth="1"/>
    <col min="5634" max="5635" width="12.54296875" style="26" customWidth="1"/>
    <col min="5636" max="5636" width="37" style="26" customWidth="1"/>
    <col min="5637" max="5637" width="7.81640625" style="26" customWidth="1"/>
    <col min="5638" max="5638" width="8.81640625" style="26" customWidth="1"/>
    <col min="5639" max="5639" width="59.453125" style="26" customWidth="1"/>
    <col min="5640" max="5888" width="8.81640625" style="26"/>
    <col min="5889" max="5889" width="8.453125" style="26" customWidth="1"/>
    <col min="5890" max="5891" width="12.54296875" style="26" customWidth="1"/>
    <col min="5892" max="5892" width="37" style="26" customWidth="1"/>
    <col min="5893" max="5893" width="7.81640625" style="26" customWidth="1"/>
    <col min="5894" max="5894" width="8.81640625" style="26" customWidth="1"/>
    <col min="5895" max="5895" width="59.453125" style="26" customWidth="1"/>
    <col min="5896" max="6144" width="8.81640625" style="26"/>
    <col min="6145" max="6145" width="8.453125" style="26" customWidth="1"/>
    <col min="6146" max="6147" width="12.54296875" style="26" customWidth="1"/>
    <col min="6148" max="6148" width="37" style="26" customWidth="1"/>
    <col min="6149" max="6149" width="7.81640625" style="26" customWidth="1"/>
    <col min="6150" max="6150" width="8.81640625" style="26" customWidth="1"/>
    <col min="6151" max="6151" width="59.453125" style="26" customWidth="1"/>
    <col min="6152" max="6400" width="8.81640625" style="26"/>
    <col min="6401" max="6401" width="8.453125" style="26" customWidth="1"/>
    <col min="6402" max="6403" width="12.54296875" style="26" customWidth="1"/>
    <col min="6404" max="6404" width="37" style="26" customWidth="1"/>
    <col min="6405" max="6405" width="7.81640625" style="26" customWidth="1"/>
    <col min="6406" max="6406" width="8.81640625" style="26" customWidth="1"/>
    <col min="6407" max="6407" width="59.453125" style="26" customWidth="1"/>
    <col min="6408" max="6656" width="8.81640625" style="26"/>
    <col min="6657" max="6657" width="8.453125" style="26" customWidth="1"/>
    <col min="6658" max="6659" width="12.54296875" style="26" customWidth="1"/>
    <col min="6660" max="6660" width="37" style="26" customWidth="1"/>
    <col min="6661" max="6661" width="7.81640625" style="26" customWidth="1"/>
    <col min="6662" max="6662" width="8.81640625" style="26" customWidth="1"/>
    <col min="6663" max="6663" width="59.453125" style="26" customWidth="1"/>
    <col min="6664" max="6912" width="8.81640625" style="26"/>
    <col min="6913" max="6913" width="8.453125" style="26" customWidth="1"/>
    <col min="6914" max="6915" width="12.54296875" style="26" customWidth="1"/>
    <col min="6916" max="6916" width="37" style="26" customWidth="1"/>
    <col min="6917" max="6917" width="7.81640625" style="26" customWidth="1"/>
    <col min="6918" max="6918" width="8.81640625" style="26" customWidth="1"/>
    <col min="6919" max="6919" width="59.453125" style="26" customWidth="1"/>
    <col min="6920" max="7168" width="8.81640625" style="26"/>
    <col min="7169" max="7169" width="8.453125" style="26" customWidth="1"/>
    <col min="7170" max="7171" width="12.54296875" style="26" customWidth="1"/>
    <col min="7172" max="7172" width="37" style="26" customWidth="1"/>
    <col min="7173" max="7173" width="7.81640625" style="26" customWidth="1"/>
    <col min="7174" max="7174" width="8.81640625" style="26" customWidth="1"/>
    <col min="7175" max="7175" width="59.453125" style="26" customWidth="1"/>
    <col min="7176" max="7424" width="8.81640625" style="26"/>
    <col min="7425" max="7425" width="8.453125" style="26" customWidth="1"/>
    <col min="7426" max="7427" width="12.54296875" style="26" customWidth="1"/>
    <col min="7428" max="7428" width="37" style="26" customWidth="1"/>
    <col min="7429" max="7429" width="7.81640625" style="26" customWidth="1"/>
    <col min="7430" max="7430" width="8.81640625" style="26" customWidth="1"/>
    <col min="7431" max="7431" width="59.453125" style="26" customWidth="1"/>
    <col min="7432" max="7680" width="8.81640625" style="26"/>
    <col min="7681" max="7681" width="8.453125" style="26" customWidth="1"/>
    <col min="7682" max="7683" width="12.54296875" style="26" customWidth="1"/>
    <col min="7684" max="7684" width="37" style="26" customWidth="1"/>
    <col min="7685" max="7685" width="7.81640625" style="26" customWidth="1"/>
    <col min="7686" max="7686" width="8.81640625" style="26" customWidth="1"/>
    <col min="7687" max="7687" width="59.453125" style="26" customWidth="1"/>
    <col min="7688" max="7936" width="8.81640625" style="26"/>
    <col min="7937" max="7937" width="8.453125" style="26" customWidth="1"/>
    <col min="7938" max="7939" width="12.54296875" style="26" customWidth="1"/>
    <col min="7940" max="7940" width="37" style="26" customWidth="1"/>
    <col min="7941" max="7941" width="7.81640625" style="26" customWidth="1"/>
    <col min="7942" max="7942" width="8.81640625" style="26" customWidth="1"/>
    <col min="7943" max="7943" width="59.453125" style="26" customWidth="1"/>
    <col min="7944" max="8192" width="8.81640625" style="26"/>
    <col min="8193" max="8193" width="8.453125" style="26" customWidth="1"/>
    <col min="8194" max="8195" width="12.54296875" style="26" customWidth="1"/>
    <col min="8196" max="8196" width="37" style="26" customWidth="1"/>
    <col min="8197" max="8197" width="7.81640625" style="26" customWidth="1"/>
    <col min="8198" max="8198" width="8.81640625" style="26" customWidth="1"/>
    <col min="8199" max="8199" width="59.453125" style="26" customWidth="1"/>
    <col min="8200" max="8448" width="8.81640625" style="26"/>
    <col min="8449" max="8449" width="8.453125" style="26" customWidth="1"/>
    <col min="8450" max="8451" width="12.54296875" style="26" customWidth="1"/>
    <col min="8452" max="8452" width="37" style="26" customWidth="1"/>
    <col min="8453" max="8453" width="7.81640625" style="26" customWidth="1"/>
    <col min="8454" max="8454" width="8.81640625" style="26" customWidth="1"/>
    <col min="8455" max="8455" width="59.453125" style="26" customWidth="1"/>
    <col min="8456" max="8704" width="8.81640625" style="26"/>
    <col min="8705" max="8705" width="8.453125" style="26" customWidth="1"/>
    <col min="8706" max="8707" width="12.54296875" style="26" customWidth="1"/>
    <col min="8708" max="8708" width="37" style="26" customWidth="1"/>
    <col min="8709" max="8709" width="7.81640625" style="26" customWidth="1"/>
    <col min="8710" max="8710" width="8.81640625" style="26" customWidth="1"/>
    <col min="8711" max="8711" width="59.453125" style="26" customWidth="1"/>
    <col min="8712" max="8960" width="8.81640625" style="26"/>
    <col min="8961" max="8961" width="8.453125" style="26" customWidth="1"/>
    <col min="8962" max="8963" width="12.54296875" style="26" customWidth="1"/>
    <col min="8964" max="8964" width="37" style="26" customWidth="1"/>
    <col min="8965" max="8965" width="7.81640625" style="26" customWidth="1"/>
    <col min="8966" max="8966" width="8.81640625" style="26" customWidth="1"/>
    <col min="8967" max="8967" width="59.453125" style="26" customWidth="1"/>
    <col min="8968" max="9216" width="8.81640625" style="26"/>
    <col min="9217" max="9217" width="8.453125" style="26" customWidth="1"/>
    <col min="9218" max="9219" width="12.54296875" style="26" customWidth="1"/>
    <col min="9220" max="9220" width="37" style="26" customWidth="1"/>
    <col min="9221" max="9221" width="7.81640625" style="26" customWidth="1"/>
    <col min="9222" max="9222" width="8.81640625" style="26" customWidth="1"/>
    <col min="9223" max="9223" width="59.453125" style="26" customWidth="1"/>
    <col min="9224" max="9472" width="8.81640625" style="26"/>
    <col min="9473" max="9473" width="8.453125" style="26" customWidth="1"/>
    <col min="9474" max="9475" width="12.54296875" style="26" customWidth="1"/>
    <col min="9476" max="9476" width="37" style="26" customWidth="1"/>
    <col min="9477" max="9477" width="7.81640625" style="26" customWidth="1"/>
    <col min="9478" max="9478" width="8.81640625" style="26" customWidth="1"/>
    <col min="9479" max="9479" width="59.453125" style="26" customWidth="1"/>
    <col min="9480" max="9728" width="8.81640625" style="26"/>
    <col min="9729" max="9729" width="8.453125" style="26" customWidth="1"/>
    <col min="9730" max="9731" width="12.54296875" style="26" customWidth="1"/>
    <col min="9732" max="9732" width="37" style="26" customWidth="1"/>
    <col min="9733" max="9733" width="7.81640625" style="26" customWidth="1"/>
    <col min="9734" max="9734" width="8.81640625" style="26" customWidth="1"/>
    <col min="9735" max="9735" width="59.453125" style="26" customWidth="1"/>
    <col min="9736" max="9984" width="8.81640625" style="26"/>
    <col min="9985" max="9985" width="8.453125" style="26" customWidth="1"/>
    <col min="9986" max="9987" width="12.54296875" style="26" customWidth="1"/>
    <col min="9988" max="9988" width="37" style="26" customWidth="1"/>
    <col min="9989" max="9989" width="7.81640625" style="26" customWidth="1"/>
    <col min="9990" max="9990" width="8.81640625" style="26" customWidth="1"/>
    <col min="9991" max="9991" width="59.453125" style="26" customWidth="1"/>
    <col min="9992" max="10240" width="8.81640625" style="26"/>
    <col min="10241" max="10241" width="8.453125" style="26" customWidth="1"/>
    <col min="10242" max="10243" width="12.54296875" style="26" customWidth="1"/>
    <col min="10244" max="10244" width="37" style="26" customWidth="1"/>
    <col min="10245" max="10245" width="7.81640625" style="26" customWidth="1"/>
    <col min="10246" max="10246" width="8.81640625" style="26" customWidth="1"/>
    <col min="10247" max="10247" width="59.453125" style="26" customWidth="1"/>
    <col min="10248" max="10496" width="8.81640625" style="26"/>
    <col min="10497" max="10497" width="8.453125" style="26" customWidth="1"/>
    <col min="10498" max="10499" width="12.54296875" style="26" customWidth="1"/>
    <col min="10500" max="10500" width="37" style="26" customWidth="1"/>
    <col min="10501" max="10501" width="7.81640625" style="26" customWidth="1"/>
    <col min="10502" max="10502" width="8.81640625" style="26" customWidth="1"/>
    <col min="10503" max="10503" width="59.453125" style="26" customWidth="1"/>
    <col min="10504" max="10752" width="8.81640625" style="26"/>
    <col min="10753" max="10753" width="8.453125" style="26" customWidth="1"/>
    <col min="10754" max="10755" width="12.54296875" style="26" customWidth="1"/>
    <col min="10756" max="10756" width="37" style="26" customWidth="1"/>
    <col min="10757" max="10757" width="7.81640625" style="26" customWidth="1"/>
    <col min="10758" max="10758" width="8.81640625" style="26" customWidth="1"/>
    <col min="10759" max="10759" width="59.453125" style="26" customWidth="1"/>
    <col min="10760" max="11008" width="8.81640625" style="26"/>
    <col min="11009" max="11009" width="8.453125" style="26" customWidth="1"/>
    <col min="11010" max="11011" width="12.54296875" style="26" customWidth="1"/>
    <col min="11012" max="11012" width="37" style="26" customWidth="1"/>
    <col min="11013" max="11013" width="7.81640625" style="26" customWidth="1"/>
    <col min="11014" max="11014" width="8.81640625" style="26" customWidth="1"/>
    <col min="11015" max="11015" width="59.453125" style="26" customWidth="1"/>
    <col min="11016" max="11264" width="8.81640625" style="26"/>
    <col min="11265" max="11265" width="8.453125" style="26" customWidth="1"/>
    <col min="11266" max="11267" width="12.54296875" style="26" customWidth="1"/>
    <col min="11268" max="11268" width="37" style="26" customWidth="1"/>
    <col min="11269" max="11269" width="7.81640625" style="26" customWidth="1"/>
    <col min="11270" max="11270" width="8.81640625" style="26" customWidth="1"/>
    <col min="11271" max="11271" width="59.453125" style="26" customWidth="1"/>
    <col min="11272" max="11520" width="8.81640625" style="26"/>
    <col min="11521" max="11521" width="8.453125" style="26" customWidth="1"/>
    <col min="11522" max="11523" width="12.54296875" style="26" customWidth="1"/>
    <col min="11524" max="11524" width="37" style="26" customWidth="1"/>
    <col min="11525" max="11525" width="7.81640625" style="26" customWidth="1"/>
    <col min="11526" max="11526" width="8.81640625" style="26" customWidth="1"/>
    <col min="11527" max="11527" width="59.453125" style="26" customWidth="1"/>
    <col min="11528" max="11776" width="8.81640625" style="26"/>
    <col min="11777" max="11777" width="8.453125" style="26" customWidth="1"/>
    <col min="11778" max="11779" width="12.54296875" style="26" customWidth="1"/>
    <col min="11780" max="11780" width="37" style="26" customWidth="1"/>
    <col min="11781" max="11781" width="7.81640625" style="26" customWidth="1"/>
    <col min="11782" max="11782" width="8.81640625" style="26" customWidth="1"/>
    <col min="11783" max="11783" width="59.453125" style="26" customWidth="1"/>
    <col min="11784" max="12032" width="8.81640625" style="26"/>
    <col min="12033" max="12033" width="8.453125" style="26" customWidth="1"/>
    <col min="12034" max="12035" width="12.54296875" style="26" customWidth="1"/>
    <col min="12036" max="12036" width="37" style="26" customWidth="1"/>
    <col min="12037" max="12037" width="7.81640625" style="26" customWidth="1"/>
    <col min="12038" max="12038" width="8.81640625" style="26" customWidth="1"/>
    <col min="12039" max="12039" width="59.453125" style="26" customWidth="1"/>
    <col min="12040" max="12288" width="8.81640625" style="26"/>
    <col min="12289" max="12289" width="8.453125" style="26" customWidth="1"/>
    <col min="12290" max="12291" width="12.54296875" style="26" customWidth="1"/>
    <col min="12292" max="12292" width="37" style="26" customWidth="1"/>
    <col min="12293" max="12293" width="7.81640625" style="26" customWidth="1"/>
    <col min="12294" max="12294" width="8.81640625" style="26" customWidth="1"/>
    <col min="12295" max="12295" width="59.453125" style="26" customWidth="1"/>
    <col min="12296" max="12544" width="8.81640625" style="26"/>
    <col min="12545" max="12545" width="8.453125" style="26" customWidth="1"/>
    <col min="12546" max="12547" width="12.54296875" style="26" customWidth="1"/>
    <col min="12548" max="12548" width="37" style="26" customWidth="1"/>
    <col min="12549" max="12549" width="7.81640625" style="26" customWidth="1"/>
    <col min="12550" max="12550" width="8.81640625" style="26" customWidth="1"/>
    <col min="12551" max="12551" width="59.453125" style="26" customWidth="1"/>
    <col min="12552" max="12800" width="8.81640625" style="26"/>
    <col min="12801" max="12801" width="8.453125" style="26" customWidth="1"/>
    <col min="12802" max="12803" width="12.54296875" style="26" customWidth="1"/>
    <col min="12804" max="12804" width="37" style="26" customWidth="1"/>
    <col min="12805" max="12805" width="7.81640625" style="26" customWidth="1"/>
    <col min="12806" max="12806" width="8.81640625" style="26" customWidth="1"/>
    <col min="12807" max="12807" width="59.453125" style="26" customWidth="1"/>
    <col min="12808" max="13056" width="8.81640625" style="26"/>
    <col min="13057" max="13057" width="8.453125" style="26" customWidth="1"/>
    <col min="13058" max="13059" width="12.54296875" style="26" customWidth="1"/>
    <col min="13060" max="13060" width="37" style="26" customWidth="1"/>
    <col min="13061" max="13061" width="7.81640625" style="26" customWidth="1"/>
    <col min="13062" max="13062" width="8.81640625" style="26" customWidth="1"/>
    <col min="13063" max="13063" width="59.453125" style="26" customWidth="1"/>
    <col min="13064" max="13312" width="8.81640625" style="26"/>
    <col min="13313" max="13313" width="8.453125" style="26" customWidth="1"/>
    <col min="13314" max="13315" width="12.54296875" style="26" customWidth="1"/>
    <col min="13316" max="13316" width="37" style="26" customWidth="1"/>
    <col min="13317" max="13317" width="7.81640625" style="26" customWidth="1"/>
    <col min="13318" max="13318" width="8.81640625" style="26" customWidth="1"/>
    <col min="13319" max="13319" width="59.453125" style="26" customWidth="1"/>
    <col min="13320" max="13568" width="8.81640625" style="26"/>
    <col min="13569" max="13569" width="8.453125" style="26" customWidth="1"/>
    <col min="13570" max="13571" width="12.54296875" style="26" customWidth="1"/>
    <col min="13572" max="13572" width="37" style="26" customWidth="1"/>
    <col min="13573" max="13573" width="7.81640625" style="26" customWidth="1"/>
    <col min="13574" max="13574" width="8.81640625" style="26" customWidth="1"/>
    <col min="13575" max="13575" width="59.453125" style="26" customWidth="1"/>
    <col min="13576" max="13824" width="8.81640625" style="26"/>
    <col min="13825" max="13825" width="8.453125" style="26" customWidth="1"/>
    <col min="13826" max="13827" width="12.54296875" style="26" customWidth="1"/>
    <col min="13828" max="13828" width="37" style="26" customWidth="1"/>
    <col min="13829" max="13829" width="7.81640625" style="26" customWidth="1"/>
    <col min="13830" max="13830" width="8.81640625" style="26" customWidth="1"/>
    <col min="13831" max="13831" width="59.453125" style="26" customWidth="1"/>
    <col min="13832" max="14080" width="8.81640625" style="26"/>
    <col min="14081" max="14081" width="8.453125" style="26" customWidth="1"/>
    <col min="14082" max="14083" width="12.54296875" style="26" customWidth="1"/>
    <col min="14084" max="14084" width="37" style="26" customWidth="1"/>
    <col min="14085" max="14085" width="7.81640625" style="26" customWidth="1"/>
    <col min="14086" max="14086" width="8.81640625" style="26" customWidth="1"/>
    <col min="14087" max="14087" width="59.453125" style="26" customWidth="1"/>
    <col min="14088" max="14336" width="8.81640625" style="26"/>
    <col min="14337" max="14337" width="8.453125" style="26" customWidth="1"/>
    <col min="14338" max="14339" width="12.54296875" style="26" customWidth="1"/>
    <col min="14340" max="14340" width="37" style="26" customWidth="1"/>
    <col min="14341" max="14341" width="7.81640625" style="26" customWidth="1"/>
    <col min="14342" max="14342" width="8.81640625" style="26" customWidth="1"/>
    <col min="14343" max="14343" width="59.453125" style="26" customWidth="1"/>
    <col min="14344" max="14592" width="8.81640625" style="26"/>
    <col min="14593" max="14593" width="8.453125" style="26" customWidth="1"/>
    <col min="14594" max="14595" width="12.54296875" style="26" customWidth="1"/>
    <col min="14596" max="14596" width="37" style="26" customWidth="1"/>
    <col min="14597" max="14597" width="7.81640625" style="26" customWidth="1"/>
    <col min="14598" max="14598" width="8.81640625" style="26" customWidth="1"/>
    <col min="14599" max="14599" width="59.453125" style="26" customWidth="1"/>
    <col min="14600" max="14848" width="8.81640625" style="26"/>
    <col min="14849" max="14849" width="8.453125" style="26" customWidth="1"/>
    <col min="14850" max="14851" width="12.54296875" style="26" customWidth="1"/>
    <col min="14852" max="14852" width="37" style="26" customWidth="1"/>
    <col min="14853" max="14853" width="7.81640625" style="26" customWidth="1"/>
    <col min="14854" max="14854" width="8.81640625" style="26" customWidth="1"/>
    <col min="14855" max="14855" width="59.453125" style="26" customWidth="1"/>
    <col min="14856" max="15104" width="8.81640625" style="26"/>
    <col min="15105" max="15105" width="8.453125" style="26" customWidth="1"/>
    <col min="15106" max="15107" width="12.54296875" style="26" customWidth="1"/>
    <col min="15108" max="15108" width="37" style="26" customWidth="1"/>
    <col min="15109" max="15109" width="7.81640625" style="26" customWidth="1"/>
    <col min="15110" max="15110" width="8.81640625" style="26" customWidth="1"/>
    <col min="15111" max="15111" width="59.453125" style="26" customWidth="1"/>
    <col min="15112" max="15360" width="8.81640625" style="26"/>
    <col min="15361" max="15361" width="8.453125" style="26" customWidth="1"/>
    <col min="15362" max="15363" width="12.54296875" style="26" customWidth="1"/>
    <col min="15364" max="15364" width="37" style="26" customWidth="1"/>
    <col min="15365" max="15365" width="7.81640625" style="26" customWidth="1"/>
    <col min="15366" max="15366" width="8.81640625" style="26" customWidth="1"/>
    <col min="15367" max="15367" width="59.453125" style="26" customWidth="1"/>
    <col min="15368" max="15616" width="8.81640625" style="26"/>
    <col min="15617" max="15617" width="8.453125" style="26" customWidth="1"/>
    <col min="15618" max="15619" width="12.54296875" style="26" customWidth="1"/>
    <col min="15620" max="15620" width="37" style="26" customWidth="1"/>
    <col min="15621" max="15621" width="7.81640625" style="26" customWidth="1"/>
    <col min="15622" max="15622" width="8.81640625" style="26" customWidth="1"/>
    <col min="15623" max="15623" width="59.453125" style="26" customWidth="1"/>
    <col min="15624" max="15872" width="8.81640625" style="26"/>
    <col min="15873" max="15873" width="8.453125" style="26" customWidth="1"/>
    <col min="15874" max="15875" width="12.54296875" style="26" customWidth="1"/>
    <col min="15876" max="15876" width="37" style="26" customWidth="1"/>
    <col min="15877" max="15877" width="7.81640625" style="26" customWidth="1"/>
    <col min="15878" max="15878" width="8.81640625" style="26" customWidth="1"/>
    <col min="15879" max="15879" width="59.453125" style="26" customWidth="1"/>
    <col min="15880" max="16128" width="8.81640625" style="26"/>
    <col min="16129" max="16129" width="8.453125" style="26" customWidth="1"/>
    <col min="16130" max="16131" width="12.54296875" style="26" customWidth="1"/>
    <col min="16132" max="16132" width="37" style="26" customWidth="1"/>
    <col min="16133" max="16133" width="7.81640625" style="26" customWidth="1"/>
    <col min="16134" max="16134" width="8.81640625" style="26" customWidth="1"/>
    <col min="16135" max="16135" width="59.453125" style="26" customWidth="1"/>
    <col min="16136" max="16384" width="8.81640625" style="26"/>
  </cols>
  <sheetData>
    <row r="1" spans="1:7" ht="53.25" customHeight="1" thickBot="1">
      <c r="A1" s="39" t="e">
        <f>SUM(#REF!)</f>
        <v>#REF!</v>
      </c>
      <c r="B1" s="49" t="s">
        <v>124</v>
      </c>
      <c r="C1" s="49" t="s">
        <v>123</v>
      </c>
      <c r="D1" s="47" t="s">
        <v>122</v>
      </c>
      <c r="E1" s="47" t="s">
        <v>121</v>
      </c>
      <c r="F1" s="47" t="s">
        <v>120</v>
      </c>
      <c r="G1" s="49" t="s">
        <v>119</v>
      </c>
    </row>
    <row r="2" spans="1:7" ht="53.25" customHeight="1" thickBot="1">
      <c r="A2" s="39">
        <v>1</v>
      </c>
      <c r="B2" s="49"/>
      <c r="C2" s="48">
        <v>2000</v>
      </c>
      <c r="D2" s="41" t="s">
        <v>118</v>
      </c>
      <c r="E2" s="42">
        <v>2019</v>
      </c>
      <c r="F2" s="47"/>
      <c r="G2" s="46" t="s">
        <v>117</v>
      </c>
    </row>
    <row r="3" spans="1:7" ht="28.75" customHeight="1" thickBot="1">
      <c r="A3" s="37">
        <v>2</v>
      </c>
      <c r="B3" s="37"/>
      <c r="C3" s="45"/>
      <c r="D3" s="41" t="s">
        <v>116</v>
      </c>
      <c r="E3" s="42">
        <v>2011</v>
      </c>
      <c r="F3" s="42"/>
      <c r="G3" s="41" t="s">
        <v>115</v>
      </c>
    </row>
    <row r="4" spans="1:7" ht="28.75" customHeight="1" thickBot="1">
      <c r="A4" s="37">
        <v>3</v>
      </c>
      <c r="B4" s="37"/>
      <c r="C4" s="44"/>
      <c r="D4" s="41" t="s">
        <v>114</v>
      </c>
      <c r="E4" s="42">
        <v>2020</v>
      </c>
      <c r="F4" s="42"/>
      <c r="G4" s="41" t="s">
        <v>113</v>
      </c>
    </row>
    <row r="5" spans="1:7" s="40" customFormat="1" ht="28.75" customHeight="1" thickBot="1">
      <c r="A5" s="37">
        <v>4</v>
      </c>
      <c r="B5" s="37"/>
      <c r="C5" s="43">
        <v>6000</v>
      </c>
      <c r="D5" s="41" t="s">
        <v>112</v>
      </c>
      <c r="E5" s="42">
        <v>2018</v>
      </c>
      <c r="F5" s="42"/>
      <c r="G5" s="41" t="s">
        <v>111</v>
      </c>
    </row>
    <row r="6" spans="1:7" ht="29.5" customHeight="1" thickBot="1">
      <c r="A6" s="37"/>
      <c r="B6" s="39">
        <f>SUM(B3:B3)</f>
        <v>0</v>
      </c>
      <c r="C6" s="39">
        <f>SUM(C2:C5)</f>
        <v>8000</v>
      </c>
      <c r="D6" s="38"/>
      <c r="E6" s="33"/>
      <c r="F6" s="33"/>
      <c r="G6" s="38"/>
    </row>
    <row r="7" spans="1:7" ht="37.5" customHeight="1" thickBot="1">
      <c r="A7" s="37" t="s">
        <v>110</v>
      </c>
      <c r="B7" s="36">
        <f>SUM(B6:C6)</f>
        <v>8000</v>
      </c>
      <c r="C7" s="35"/>
      <c r="D7" s="30"/>
      <c r="E7" s="34"/>
      <c r="F7" s="34"/>
      <c r="G7" s="33"/>
    </row>
    <row r="8" spans="1:7" ht="22.5">
      <c r="B8" s="32"/>
      <c r="C8" s="32"/>
      <c r="D8" s="30"/>
      <c r="E8" s="30"/>
      <c r="F8" s="30"/>
      <c r="G8" s="30"/>
    </row>
    <row r="9" spans="1:7" ht="22.5">
      <c r="B9" s="32"/>
      <c r="C9" s="32"/>
      <c r="D9" s="31"/>
      <c r="E9" s="30"/>
      <c r="F9" s="30"/>
      <c r="G9" s="30"/>
    </row>
    <row r="10" spans="1:7">
      <c r="D10" s="30"/>
      <c r="E10" s="30"/>
      <c r="F10" s="30"/>
      <c r="G10" s="30"/>
    </row>
  </sheetData>
  <pageMargins left="0.25" right="0.19791666666666666" top="0.75" bottom="0.75" header="0.3" footer="0.3"/>
  <pageSetup scale="91" orientation="landscape" r:id="rId1"/>
  <headerFooter alignWithMargins="0">
    <oddHeader xml:space="preserve">&amp;C&amp;"Arial,Bold"&amp;12OCRGC BUILDING AND GROUNDS MAINTENANCE PROJECTS PROPOSED FOR 2016&amp;"Arial,Regular"
&amp;"Arial,Bold"Includes Carry-Over Projects From Prior Years&amp;"Arial,Regular"
</oddHeader>
    <oddFooter>&amp;L&amp;D&amp;C&amp;P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Dec21</vt:lpstr>
      <vt:lpstr>Feb 2022</vt:lpstr>
      <vt:lpstr>Non-Budget Maintenance for 2022</vt:lpstr>
      <vt:lpstr>'Dec21'!Print_Titles</vt:lpstr>
      <vt:lpstr>'Feb 2022'!Print_Titles</vt:lpstr>
    </vt:vector>
  </TitlesOfParts>
  <Company>Tulsa Community College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</dc:creator>
  <cp:lastModifiedBy>Karen</cp:lastModifiedBy>
  <cp:lastPrinted>2022-02-27T22:42:55Z</cp:lastPrinted>
  <dcterms:created xsi:type="dcterms:W3CDTF">2022-02-11T21:02:18Z</dcterms:created>
  <dcterms:modified xsi:type="dcterms:W3CDTF">2022-03-02T18:46:20Z</dcterms:modified>
</cp:coreProperties>
</file>